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OneDrive\PRÁCE\Staré Místo\STARÉ MÍSTO - DPS\ROZPOČET\ELEKTRO\"/>
    </mc:Choice>
  </mc:AlternateContent>
  <bookViews>
    <workbookView xWindow="0" yWindow="105" windowWidth="38355" windowHeight="17940" activeTab="1"/>
  </bookViews>
  <sheets>
    <sheet name="Ú-V-SDH" sheetId="1" r:id="rId1"/>
    <sheet name="VV-SDH" sheetId="2" r:id="rId2"/>
  </sheets>
  <externalReferences>
    <externalReference r:id="rId3"/>
  </externalReferences>
  <definedNames>
    <definedName name="_xlnm.Print_Area" localSheetId="1">'VV-SDH'!$A$1:$H$206</definedName>
    <definedName name="Rozpočet1" localSheetId="1">'VV-SDH'!$B$2:$F$2</definedName>
    <definedName name="Rozpočet1_1" localSheetId="1">'VV-SDH'!#REF!</definedName>
    <definedName name="Rozpočet1_10" localSheetId="1">'VV-SDH'!#REF!</definedName>
    <definedName name="Rozpočet1_100" localSheetId="1">'VV-SDH'!#REF!</definedName>
    <definedName name="Rozpočet1_101" localSheetId="1">'VV-SDH'!#REF!</definedName>
    <definedName name="Rozpočet1_102" localSheetId="1">'VV-SDH'!#REF!</definedName>
    <definedName name="Rozpočet1_103" localSheetId="1">'VV-SDH'!#REF!</definedName>
    <definedName name="Rozpočet1_104" localSheetId="1">'VV-SDH'!$B$53:$F$53</definedName>
    <definedName name="Rozpočet1_105" localSheetId="1">'VV-SDH'!#REF!</definedName>
    <definedName name="Rozpočet1_11" localSheetId="1">'VV-SDH'!#REF!</definedName>
    <definedName name="Rozpočet1_12" localSheetId="1">'VV-SDH'!#REF!</definedName>
    <definedName name="Rozpočet1_13" localSheetId="1">'VV-SDH'!#REF!</definedName>
    <definedName name="Rozpočet1_14" localSheetId="1">'VV-SDH'!#REF!</definedName>
    <definedName name="Rozpočet1_15" localSheetId="1">'VV-SDH'!#REF!</definedName>
    <definedName name="Rozpočet1_16" localSheetId="1">'VV-SDH'!#REF!</definedName>
    <definedName name="Rozpočet1_17" localSheetId="1">'VV-SDH'!#REF!</definedName>
    <definedName name="Rozpočet1_18" localSheetId="1">'VV-SDH'!#REF!</definedName>
    <definedName name="Rozpočet1_19" localSheetId="1">'VV-SDH'!#REF!</definedName>
    <definedName name="Rozpočet1_2" localSheetId="1">'VV-SDH'!#REF!</definedName>
    <definedName name="Rozpočet1_20" localSheetId="1">'VV-SDH'!#REF!</definedName>
    <definedName name="Rozpočet1_21" localSheetId="1">'VV-SDH'!#REF!</definedName>
    <definedName name="Rozpočet1_22" localSheetId="1">'VV-SDH'!#REF!</definedName>
    <definedName name="Rozpočet1_23" localSheetId="1">'VV-SDH'!#REF!</definedName>
    <definedName name="Rozpočet1_24" localSheetId="1">'VV-SDH'!#REF!</definedName>
    <definedName name="Rozpočet1_25" localSheetId="1">'VV-SDH'!#REF!</definedName>
    <definedName name="Rozpočet1_26" localSheetId="1">'VV-SDH'!#REF!</definedName>
    <definedName name="Rozpočet1_27" localSheetId="1">'VV-SDH'!#REF!</definedName>
    <definedName name="Rozpočet1_28" localSheetId="1">'VV-SDH'!#REF!</definedName>
    <definedName name="Rozpočet1_29" localSheetId="1">'VV-SDH'!#REF!</definedName>
    <definedName name="Rozpočet1_3" localSheetId="1">'VV-SDH'!#REF!</definedName>
    <definedName name="Rozpočet1_30" localSheetId="1">'VV-SDH'!#REF!</definedName>
    <definedName name="Rozpočet1_31" localSheetId="1">'VV-SDH'!#REF!</definedName>
    <definedName name="Rozpočet1_32" localSheetId="1">'VV-SDH'!#REF!</definedName>
    <definedName name="Rozpočet1_33" localSheetId="1">'VV-SDH'!#REF!</definedName>
    <definedName name="Rozpočet1_34" localSheetId="1">'VV-SDH'!#REF!</definedName>
    <definedName name="Rozpočet1_35" localSheetId="1">'VV-SDH'!#REF!</definedName>
    <definedName name="Rozpočet1_36" localSheetId="1">'VV-SDH'!#REF!</definedName>
    <definedName name="Rozpočet1_37" localSheetId="1">'VV-SDH'!#REF!</definedName>
    <definedName name="Rozpočet1_38" localSheetId="1">'VV-SDH'!#REF!</definedName>
    <definedName name="Rozpočet1_39" localSheetId="1">'VV-SDH'!#REF!</definedName>
    <definedName name="Rozpočet1_4" localSheetId="1">'VV-SDH'!#REF!</definedName>
    <definedName name="Rozpočet1_40" localSheetId="1">'VV-SDH'!#REF!</definedName>
    <definedName name="Rozpočet1_41" localSheetId="1">'VV-SDH'!#REF!</definedName>
    <definedName name="Rozpočet1_42" localSheetId="1">'VV-SDH'!$B$185:$F$185</definedName>
    <definedName name="Rozpočet1_5" localSheetId="1">'VV-SDH'!#REF!</definedName>
    <definedName name="Rozpočet1_6" localSheetId="1">'VV-SDH'!#REF!</definedName>
    <definedName name="Rozpočet1_7" localSheetId="1">'VV-SDH'!#REF!</definedName>
    <definedName name="Rozpočet1_76" localSheetId="1">'VV-SDH'!#REF!</definedName>
    <definedName name="Rozpočet1_77" localSheetId="1">'VV-SDH'!#REF!</definedName>
    <definedName name="Rozpočet1_78" localSheetId="1">'VV-SDH'!$B$166:$F$166</definedName>
    <definedName name="Rozpočet1_8" localSheetId="1">'VV-SDH'!#REF!</definedName>
    <definedName name="Rozpočet1_81" localSheetId="1">'VV-SDH'!$B$118:$F$118</definedName>
    <definedName name="Rozpočet1_86" localSheetId="1">'VV-SDH'!#REF!</definedName>
    <definedName name="Rozpočet1_9" localSheetId="1">'VV-SDH'!#REF!</definedName>
    <definedName name="Rozpočet1_90" localSheetId="1">'VV-SDH'!#REF!</definedName>
    <definedName name="Rozpočet1_91" localSheetId="1">'VV-SDH'!#REF!</definedName>
    <definedName name="Rozpočet1_92" localSheetId="1">'VV-SDH'!$B$94:$F$94</definedName>
    <definedName name="Rozpočet1_93" localSheetId="1">'VV-SDH'!#REF!</definedName>
    <definedName name="Rozpočet1_94" localSheetId="1">'VV-SDH'!#REF!</definedName>
    <definedName name="Rozpočet1_95" localSheetId="1">'VV-SDH'!$B$147:$F$147</definedName>
    <definedName name="Rozpočet1_99" localSheetId="1">'VV-SDH'!#REF!</definedName>
  </definedNames>
  <calcPr calcId="152511"/>
</workbook>
</file>

<file path=xl/calcChain.xml><?xml version="1.0" encoding="utf-8"?>
<calcChain xmlns="http://schemas.openxmlformats.org/spreadsheetml/2006/main">
  <c r="E200" i="2" l="1"/>
  <c r="G200" i="2" s="1"/>
  <c r="B200" i="2" s="1"/>
  <c r="B191" i="2"/>
  <c r="B190" i="2"/>
  <c r="B189" i="2"/>
  <c r="B188" i="2"/>
  <c r="B187" i="2"/>
  <c r="B186" i="2"/>
  <c r="H171" i="2"/>
  <c r="F171" i="2"/>
  <c r="H170" i="2"/>
  <c r="F170" i="2"/>
  <c r="H169" i="2"/>
  <c r="F169" i="2"/>
  <c r="H168" i="2"/>
  <c r="H172" i="2" s="1"/>
  <c r="F168" i="2"/>
  <c r="H167" i="2"/>
  <c r="F167" i="2"/>
  <c r="H153" i="2"/>
  <c r="F153" i="2"/>
  <c r="H152" i="2"/>
  <c r="F152" i="2"/>
  <c r="H151" i="2"/>
  <c r="F151" i="2"/>
  <c r="H150" i="2"/>
  <c r="F150" i="2"/>
  <c r="H149" i="2"/>
  <c r="H154" i="2" s="1"/>
  <c r="F149" i="2"/>
  <c r="H148" i="2"/>
  <c r="F148" i="2"/>
  <c r="H138" i="2"/>
  <c r="F138" i="2"/>
  <c r="H137" i="2"/>
  <c r="F137" i="2"/>
  <c r="H136" i="2"/>
  <c r="F136" i="2"/>
  <c r="H135" i="2"/>
  <c r="F135" i="2"/>
  <c r="H134" i="2"/>
  <c r="F134" i="2"/>
  <c r="H133" i="2"/>
  <c r="F133" i="2"/>
  <c r="H132" i="2"/>
  <c r="F132" i="2"/>
  <c r="H131" i="2"/>
  <c r="F131" i="2"/>
  <c r="H130" i="2"/>
  <c r="F130" i="2"/>
  <c r="H129" i="2"/>
  <c r="F129" i="2"/>
  <c r="H128" i="2"/>
  <c r="F128" i="2"/>
  <c r="H127" i="2"/>
  <c r="F127" i="2"/>
  <c r="H126" i="2"/>
  <c r="F126" i="2"/>
  <c r="H125" i="2"/>
  <c r="F125" i="2"/>
  <c r="H124" i="2"/>
  <c r="F124" i="2"/>
  <c r="H123" i="2"/>
  <c r="F123" i="2"/>
  <c r="H122" i="2"/>
  <c r="F122" i="2"/>
  <c r="H121" i="2"/>
  <c r="F121" i="2"/>
  <c r="H120" i="2"/>
  <c r="F120" i="2"/>
  <c r="H119" i="2"/>
  <c r="H139" i="2" s="1"/>
  <c r="F119" i="2"/>
  <c r="H109" i="2"/>
  <c r="F109" i="2"/>
  <c r="H108" i="2"/>
  <c r="F108" i="2"/>
  <c r="H107" i="2"/>
  <c r="F107" i="2"/>
  <c r="H106" i="2"/>
  <c r="F106" i="2"/>
  <c r="H105" i="2"/>
  <c r="F105" i="2"/>
  <c r="H104" i="2"/>
  <c r="F104" i="2"/>
  <c r="H103" i="2"/>
  <c r="F103" i="2"/>
  <c r="H102" i="2"/>
  <c r="F102" i="2"/>
  <c r="H101" i="2"/>
  <c r="F101" i="2"/>
  <c r="H100" i="2"/>
  <c r="F100" i="2"/>
  <c r="H99" i="2"/>
  <c r="F99" i="2"/>
  <c r="H98" i="2"/>
  <c r="F98" i="2"/>
  <c r="H97" i="2"/>
  <c r="F97" i="2"/>
  <c r="H96" i="2"/>
  <c r="F96" i="2"/>
  <c r="H95" i="2"/>
  <c r="H110" i="2" s="1"/>
  <c r="F95" i="2"/>
  <c r="H70" i="2"/>
  <c r="F70" i="2"/>
  <c r="H69" i="2"/>
  <c r="F69" i="2"/>
  <c r="H68" i="2"/>
  <c r="F68" i="2"/>
  <c r="H67" i="2"/>
  <c r="F67" i="2"/>
  <c r="H66" i="2"/>
  <c r="F66" i="2"/>
  <c r="H65" i="2"/>
  <c r="F65" i="2"/>
  <c r="H64" i="2"/>
  <c r="F64" i="2"/>
  <c r="H63" i="2"/>
  <c r="F63" i="2"/>
  <c r="H62" i="2"/>
  <c r="F62" i="2"/>
  <c r="H61" i="2"/>
  <c r="F61" i="2"/>
  <c r="H60" i="2"/>
  <c r="F60" i="2"/>
  <c r="H59" i="2"/>
  <c r="F59" i="2"/>
  <c r="H58" i="2"/>
  <c r="F58" i="2"/>
  <c r="H57" i="2"/>
  <c r="F57" i="2"/>
  <c r="H56" i="2"/>
  <c r="F56" i="2"/>
  <c r="H55" i="2"/>
  <c r="F55" i="2"/>
  <c r="H54" i="2"/>
  <c r="F54" i="2"/>
  <c r="H44" i="2"/>
  <c r="F44" i="2"/>
  <c r="H43" i="2"/>
  <c r="F43" i="2"/>
  <c r="H42" i="2"/>
  <c r="F42" i="2"/>
  <c r="H41" i="2"/>
  <c r="F41" i="2"/>
  <c r="H40" i="2"/>
  <c r="F40" i="2"/>
  <c r="H39" i="2"/>
  <c r="F39" i="2"/>
  <c r="H38" i="2"/>
  <c r="F38" i="2"/>
  <c r="H37" i="2"/>
  <c r="F37" i="2"/>
  <c r="H36" i="2"/>
  <c r="F36" i="2"/>
  <c r="H35" i="2"/>
  <c r="F35" i="2"/>
  <c r="H34" i="2"/>
  <c r="F34" i="2"/>
  <c r="H33" i="2"/>
  <c r="F33" i="2"/>
  <c r="H32" i="2"/>
  <c r="F32" i="2"/>
  <c r="H31" i="2"/>
  <c r="F31" i="2"/>
  <c r="H30" i="2"/>
  <c r="F30" i="2"/>
  <c r="H29" i="2"/>
  <c r="F29" i="2"/>
  <c r="H28" i="2"/>
  <c r="F28" i="2"/>
  <c r="H27" i="2"/>
  <c r="F27" i="2"/>
  <c r="H26" i="2"/>
  <c r="F26" i="2"/>
  <c r="H25" i="2"/>
  <c r="F25" i="2"/>
  <c r="H24" i="2"/>
  <c r="F24" i="2"/>
  <c r="H23" i="2"/>
  <c r="F23" i="2"/>
  <c r="H22" i="2"/>
  <c r="F22" i="2"/>
  <c r="H21" i="2"/>
  <c r="F21" i="2"/>
  <c r="H20" i="2"/>
  <c r="F20" i="2"/>
  <c r="H19" i="2"/>
  <c r="F19" i="2"/>
  <c r="H18" i="2"/>
  <c r="F18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6" i="2"/>
  <c r="F6" i="2"/>
  <c r="H5" i="2"/>
  <c r="F5" i="2"/>
  <c r="H4" i="2"/>
  <c r="F4" i="2"/>
  <c r="H3" i="2"/>
  <c r="H45" i="2" s="1"/>
  <c r="F3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67" i="2" s="1"/>
  <c r="A168" i="2" s="1"/>
  <c r="A169" i="2" s="1"/>
  <c r="A170" i="2" s="1"/>
  <c r="A171" i="2" s="1"/>
  <c r="A172" i="2" s="1"/>
  <c r="A173" i="2" s="1"/>
  <c r="A174" i="2" s="1"/>
  <c r="A175" i="2" s="1"/>
  <c r="A186" i="2" s="1"/>
  <c r="A187" i="2" s="1"/>
  <c r="A188" i="2" s="1"/>
  <c r="A189" i="2" s="1"/>
  <c r="A190" i="2" s="1"/>
  <c r="A191" i="2" s="1"/>
  <c r="A194" i="2" s="1"/>
  <c r="A197" i="2" s="1"/>
  <c r="A204" i="2" s="1"/>
  <c r="A54" i="1"/>
  <c r="A34" i="1"/>
  <c r="A33" i="1"/>
  <c r="A32" i="1"/>
  <c r="A31" i="1"/>
  <c r="A30" i="1"/>
  <c r="A29" i="1"/>
  <c r="A28" i="1"/>
  <c r="A27" i="1"/>
  <c r="A17" i="1"/>
  <c r="A14" i="1"/>
  <c r="A11" i="1"/>
  <c r="A10" i="1"/>
  <c r="F45" i="2" l="1"/>
  <c r="F46" i="2" s="1"/>
  <c r="F48" i="2" s="1"/>
  <c r="E186" i="2" s="1"/>
  <c r="F71" i="2"/>
  <c r="F110" i="2"/>
  <c r="F139" i="2"/>
  <c r="F140" i="2" s="1"/>
  <c r="F142" i="2" s="1"/>
  <c r="E189" i="2" s="1"/>
  <c r="F154" i="2"/>
  <c r="F172" i="2"/>
  <c r="H71" i="2"/>
  <c r="H73" i="2" s="1"/>
  <c r="H74" i="2" s="1"/>
  <c r="G187" i="2" s="1"/>
  <c r="H141" i="2"/>
  <c r="H142" i="2" s="1"/>
  <c r="G189" i="2" s="1"/>
  <c r="H47" i="2"/>
  <c r="H48" i="2" s="1"/>
  <c r="G186" i="2" s="1"/>
  <c r="F72" i="2"/>
  <c r="F74" i="2" s="1"/>
  <c r="E187" i="2" s="1"/>
  <c r="F111" i="2"/>
  <c r="F113" i="2" s="1"/>
  <c r="E188" i="2" s="1"/>
  <c r="F155" i="2"/>
  <c r="F157" i="2" s="1"/>
  <c r="E190" i="2" s="1"/>
  <c r="F173" i="2"/>
  <c r="F175" i="2" s="1"/>
  <c r="E191" i="2" s="1"/>
  <c r="H112" i="2"/>
  <c r="H113" i="2" s="1"/>
  <c r="G188" i="2" s="1"/>
  <c r="H156" i="2"/>
  <c r="H157" i="2" s="1"/>
  <c r="G190" i="2" s="1"/>
  <c r="H174" i="2"/>
  <c r="H175" i="2" s="1"/>
  <c r="G191" i="2" s="1"/>
  <c r="G194" i="2" l="1"/>
  <c r="E201" i="2"/>
  <c r="E194" i="2"/>
  <c r="E197" i="2" s="1"/>
  <c r="G201" i="2" l="1"/>
  <c r="B201" i="2" s="1"/>
  <c r="E204" i="2" s="1"/>
</calcChain>
</file>

<file path=xl/connections.xml><?xml version="1.0" encoding="utf-8"?>
<connections xmlns="http://schemas.openxmlformats.org/spreadsheetml/2006/main">
  <connection id="1" name="Rozpočet11314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21226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name="Rozpočet1246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name="Rozpočet13111126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name="Rozpočet13111213213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name="Rozpočet1326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7" name="Rozpočet16526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<sst xmlns="http://schemas.openxmlformats.org/spreadsheetml/2006/main" count="327" uniqueCount="140">
  <si>
    <t>Výkaz výměr - Specifikace</t>
  </si>
  <si>
    <t>Elektroinstalace</t>
  </si>
  <si>
    <t>Akce:</t>
  </si>
  <si>
    <t>Investor:</t>
  </si>
  <si>
    <t>Výkaz výměr - Specifikace neobsahuje 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</si>
  <si>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</si>
  <si>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</si>
  <si>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Cena položek je uvedena vč. recyklačních poplatků</t>
  </si>
  <si>
    <t>Vypracoval : Roman Hladík</t>
  </si>
  <si>
    <t>Elektroinstalace - silnoproudá</t>
  </si>
  <si>
    <t>materiál</t>
  </si>
  <si>
    <t>montáž</t>
  </si>
  <si>
    <t>č.</t>
  </si>
  <si>
    <t>Název položky</t>
  </si>
  <si>
    <t>jm</t>
  </si>
  <si>
    <t>množství</t>
  </si>
  <si>
    <t>kč/jm</t>
  </si>
  <si>
    <t>celkem</t>
  </si>
  <si>
    <t>Krabice elinstalační plastová KP67/2 pod omítku prázdná</t>
  </si>
  <si>
    <t>ks</t>
  </si>
  <si>
    <t>Krabice elinstalační plastová KU68LD do dutých stěn prázdná</t>
  </si>
  <si>
    <t>Krabice elinstalační plastová KU68LD s víčkem do dutých stěn - rozvodná</t>
  </si>
  <si>
    <t>Krabice elinstalační plastová KU 68-1902 s víčkem pod omítku - rozvodná</t>
  </si>
  <si>
    <t>Krabice elinstalační plastová KO97/5 prázdná s víčkem pod omítku rozvodná</t>
  </si>
  <si>
    <t>Krabice elinstalační plastová KO97L prázdná s víčkem do dutých stěn rozvodná</t>
  </si>
  <si>
    <t>Krabice elinstalační plastová KT250 prázdná s víčkem pod omítku</t>
  </si>
  <si>
    <t>Trubka ohebná PVC, 320N, FX16 samozhášivá vč. kolen, spojek a příchytek</t>
  </si>
  <si>
    <t>m</t>
  </si>
  <si>
    <t>Trubka ohebná PVC, 320N, FX25 samozhášivá vč. kolen, spojek a příchytek</t>
  </si>
  <si>
    <t>Trubka tuhá PVC, 320N, VRM16 samozhášivá vč. kolen, spojek a příchytek</t>
  </si>
  <si>
    <t>Trubka tuhá PVC, 320N, VRM25 samozhášivá vč. kolen, spojek a příchytek</t>
  </si>
  <si>
    <t>Kabelový žlab - drát 140x60 vč. příslušenství</t>
  </si>
  <si>
    <t>Kabelový žlab - drát 60x60 vč. příslušenství</t>
  </si>
  <si>
    <t>Kabel CYKY-O 3x1,5</t>
  </si>
  <si>
    <t>Kabel CYKY-J 3x1,5</t>
  </si>
  <si>
    <t>Kabel CYKY-J 3x2,5</t>
  </si>
  <si>
    <t>Kabel CYKY-J 5x1,5</t>
  </si>
  <si>
    <t>Kabel CYKY-J 5x4</t>
  </si>
  <si>
    <t>Zásuvka 230V/16A pod om. IP20 otoč, clonky, dvojitá</t>
  </si>
  <si>
    <t>Zásuvka 230V/16A pod om. IP20, clonky, vč. rám.</t>
  </si>
  <si>
    <t>Zásuvka 230V/16A pod om. IP20, clonky, vč. rám. a sv. přep.</t>
  </si>
  <si>
    <t>Zásuvka 230V/16A pod om. IP20, clonky, vč. rám. a sv. přep., dvojitá</t>
  </si>
  <si>
    <t>Zásuvka 230V/16A nad omítku IP44, dvojitá, průběžná</t>
  </si>
  <si>
    <t>Zásuvka 400V/16A nad omítku IP44, 5p (27004)</t>
  </si>
  <si>
    <t>Vypínač řaz. 1 230V/10A pod omítku IP20 vč. kolébky a rám.</t>
  </si>
  <si>
    <t>Vypínač řaz. 5 230V/10A pod omítku IP20 vč. kolébky a rám.</t>
  </si>
  <si>
    <t>Vypínač řaz. 6 230V/10A pod omítku IP20 vč. kolébky a rám.</t>
  </si>
  <si>
    <t>Vypínač řaz. 7 230V/10A pod omítku IP20 vč. kolébky a rám.</t>
  </si>
  <si>
    <t>Tlačítko řaz. 1/0 230V/10A na omítku IP44 vč. doutnavky</t>
  </si>
  <si>
    <t>Tlačítko řaz. 1/0 230V/10A na omítku IP44</t>
  </si>
  <si>
    <t>Pohybový spínač 230V/10A IP20 180° pod. om., vč. rámečku</t>
  </si>
  <si>
    <t>Pohybový spínač 230V/10A IP44 180°</t>
  </si>
  <si>
    <t>Multifunkční časové relé do el. krabice SMR-B s galv. odděleným vstupem</t>
  </si>
  <si>
    <t>Vodič CY 6 zž</t>
  </si>
  <si>
    <t>Vodič CY 10 zž</t>
  </si>
  <si>
    <t>Vodič CY 16 zž</t>
  </si>
  <si>
    <t>Požární ucpávky</t>
  </si>
  <si>
    <t>set</t>
  </si>
  <si>
    <t>Svorka pro pospojení vč. Cu pásku</t>
  </si>
  <si>
    <t>Ukončení kabelů do 4x10</t>
  </si>
  <si>
    <t>Připojení zařízení VZT</t>
  </si>
  <si>
    <t>Připojení zařízení ZTI</t>
  </si>
  <si>
    <t>Stavební sádra</t>
  </si>
  <si>
    <t>kg</t>
  </si>
  <si>
    <t>Drobný materiál (% z materálu)</t>
  </si>
  <si>
    <t>%</t>
  </si>
  <si>
    <t>Sekání prostupy a stavební přípomoce (% z montáží)</t>
  </si>
  <si>
    <t>Celkem</t>
  </si>
  <si>
    <t>Rozváděč R12</t>
  </si>
  <si>
    <t>Skříň 1163x546x160, 8x21 mod (168), ocelplechová, zapuštěná IP30/20 vč. vkl. konstrukce</t>
  </si>
  <si>
    <t>Hlavní vypínač 3P 63A DIN</t>
  </si>
  <si>
    <t>Svodič přepětí 4p kategorie T2 s výměnnými moduly, In=20kA, Up=1,2kV</t>
  </si>
  <si>
    <t>Jistič 3B32A 10kA</t>
  </si>
  <si>
    <t>Jistič 3B25A 10kA</t>
  </si>
  <si>
    <t>Jistič 3C16A 10kA</t>
  </si>
  <si>
    <t>Jistič 1B16A 10kA</t>
  </si>
  <si>
    <t>Jistič 1B10A 10kA</t>
  </si>
  <si>
    <t>Jistič 1B6A 10kA</t>
  </si>
  <si>
    <t>Proudový chránič 40/0,03/4, 10kA (typ AC)</t>
  </si>
  <si>
    <t>Proudový chránič s nadpropudovou ochr. B10A/0,03/2, 10kA (typ AC)</t>
  </si>
  <si>
    <t>Relé 230VAC/6A 4P vč. patice, spony a sign. LED</t>
  </si>
  <si>
    <t>Bistabilí relé, DIN, 230V/16A, 1 kanálové, 2p, (BR216-20)</t>
  </si>
  <si>
    <t>Multifunkční časové relé, DIN, 230V/16A, 1 kanálové. 1p, (CRM-91H)</t>
  </si>
  <si>
    <t>Ukončení kabelů v rozváděči do 4x25</t>
  </si>
  <si>
    <t>Ukončení kabelů v rozváděči do 4x10</t>
  </si>
  <si>
    <t>Přípojnice PE, N, HOP, Lišty DIN, propojovací přípojnice 63A/3P, svorky, štítky, vodiče</t>
  </si>
  <si>
    <t>Svítidla vč. zdrojů a předřadníků</t>
  </si>
  <si>
    <t>"E" typ: Svítidlo LED 26W, 2600 lm, AL rám, opálový kryt, IP40, 50000hod, vestavné (600x300mm)</t>
  </si>
  <si>
    <t>"F" typ: Svítidlo LED 17W, 1800 lm, AL rám, opálový kryt, IP40, 50000hod, vestavné (600x300mm)</t>
  </si>
  <si>
    <t>"D" typ: Svítidlo LED 52W, 5800 lm, AL rám, opálový kryt, IP40, 50000hod, vestavné (600x600mm)</t>
  </si>
  <si>
    <t>Univerzální nouzový modul pro LED panely s volným driverem, 1 hod, 340x120x50mm</t>
  </si>
  <si>
    <t>"M" typ: Svítidlo kruhové, LED 15W, 1390 lm, d=280mm, h=120mm, IP43, opálový skleněný kryt, kovová základna vč. zdrojů, stropní</t>
  </si>
  <si>
    <t>"T" typ: Svítidlo kruhové, LED 15W, 1390 lm, d=280mm, h=120mm, IP43, opálový skleněný kryt, kovová základna vč. zdrojů, stropní</t>
  </si>
  <si>
    <t>"G" typ: Svítidlo LED přisazené, IP65, 40W, 5500 lm, korpus PE, opál. kryt PC, 1275x135</t>
  </si>
  <si>
    <t>"G-NO" typ: Svítidlo LED přisazené, IP65, 40W, 5500 lm, korpus PE, opál. kryt PC, 1275x135, nouzový zdroj</t>
  </si>
  <si>
    <t>"K" typ: Svítidlo LED přisazené, IP65, 50W, 7500 lm, korpus PE, opál. kryt PC, 1575x135</t>
  </si>
  <si>
    <t>"K-NO" typ: Svítidlo LED přisazené, IP65, 50W, 7500 lm, korpus PE, opál. kryt PC, 1575x135, nouzový zdroj</t>
  </si>
  <si>
    <t>"O" typ: Svítidlo na umyvadlo 2x40W E14, IP44, š=460, kovové, chrom, mat. opál</t>
  </si>
  <si>
    <t>"R" typ: Svítidlo LED 18W, 1800 lm, plech+prizm. kryt, IP40, 50000hod, vestavné kruhové (d=210mmmm)</t>
  </si>
  <si>
    <t>"Q" typ: Svítidlo LED 18W, 1800 lm, plech+prizm. kryt, IP54, 50000hod, vestavné kruhové (d=210mmmm)</t>
  </si>
  <si>
    <t>"V" typ: Svítidlo LED 36W, 3200 lm, plech+prizm. kryt, IP54, 50000hod, vestavné kruhové (d=390mmmm)</t>
  </si>
  <si>
    <t>"NO" typ:LED Svítidlo nouzové 3,2W, 1hod, IP22, EVG, autotest</t>
  </si>
  <si>
    <t>Sekání, prostupy a stavební přípomoce (% z montáží)</t>
  </si>
  <si>
    <t>Strukturovaná kabeláž, telekomunikace, A/V, Domovní telefon</t>
  </si>
  <si>
    <t>RACK-Patch panel 24port vč. keyston, cat 6</t>
  </si>
  <si>
    <t>RACK-Vyvazovací panel</t>
  </si>
  <si>
    <t>RACK-Polička</t>
  </si>
  <si>
    <t>RACK-Patch kabel FTP cat6 0,5m</t>
  </si>
  <si>
    <t>RACK-Patch kabel FTP cat6 2m</t>
  </si>
  <si>
    <t>RACK-Switch 24port 10/100/1000 mng, VLAN, 4xSFP, PoE</t>
  </si>
  <si>
    <t>Kabeláž UTP Cat6</t>
  </si>
  <si>
    <t>Kabel SYKFY 2x2x0,5</t>
  </si>
  <si>
    <t>Kabel SYKFY 5x2x0,5</t>
  </si>
  <si>
    <t>Anténa 802.11a/b/g/n/ac, 2,4 i 5GHz, vícenásobné SSID s různým druhem zabezpečení, PoE napájení standardu 802.3af/802.3at, dvě integrované 3dBi antény v systému MIMO 3x3, Load balance, centrální správou</t>
  </si>
  <si>
    <t>Datová zásuvka dvojnásobná, maska, keyston, kryt, rám. - vč. proměření</t>
  </si>
  <si>
    <t>DT - Sestava domovního telefonu pro 1-2 účastníky, analogový 4+n (tlačítkové tablo s hlasovým komunikatorem, domovní telefon, el. otevírač, zdroj proudu, vč. nastavení)</t>
  </si>
  <si>
    <t>kpl</t>
  </si>
  <si>
    <t>Krabice elinstalační plastová KP67/2 pod omítku prázdná - přístrojová</t>
  </si>
  <si>
    <t>Krabice elinstalační plastová KU 68-1902 s víčkem pod omítku</t>
  </si>
  <si>
    <t>Krabice elinstalační plastová KO97/5 prázdná s víčkem pod omítku</t>
  </si>
  <si>
    <t>Trubka ohebná PVC, 320N, FX16 pod omítku samozhášivá</t>
  </si>
  <si>
    <t>Trubka ohebná PVC, 320N, FX25 pod omítku samozhášivá</t>
  </si>
  <si>
    <t>Konfigurace a oživení systému datové sítě, zaškolení</t>
  </si>
  <si>
    <t>hod</t>
  </si>
  <si>
    <t>Stavební sádra - šedá</t>
  </si>
  <si>
    <t>Sekání, prostupy a stavební přípomoce vč. začištění (% z montáží)</t>
  </si>
  <si>
    <t>Satelitní a televizní systém</t>
  </si>
  <si>
    <t>Koax kabel 75Ohm</t>
  </si>
  <si>
    <t>Zásuvka TV/SAT/R koncová pod om. IP20, vč. rám.</t>
  </si>
  <si>
    <t>HZS, PD, revize</t>
  </si>
  <si>
    <t>Doklady, předávací protokoly, atesty</t>
  </si>
  <si>
    <t>Koordinace a zjišťovací práce</t>
  </si>
  <si>
    <t>Demontáže a montáže zařízení spojené s vnějším zateplením</t>
  </si>
  <si>
    <t>PD skutečného provedení</t>
  </si>
  <si>
    <t>Revize</t>
  </si>
  <si>
    <t>Rekapitulace</t>
  </si>
  <si>
    <t>Celkem materiál a montáž</t>
  </si>
  <si>
    <t>bez DPH</t>
  </si>
  <si>
    <t>Celková cena</t>
  </si>
  <si>
    <t>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</si>
</sst>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#&quot;% DPH&quot;"/>
    <numFmt numFmtId="166" formatCode="&quot;Celková cena     &quot;???,???.?0\ &quot;Kč&quot;\ &quot;vč. DPH 5%&quot;"/>
    <numFmt numFmtId="167" formatCode="???,???.?0\ &quot;Kč&quot;\ &quot;vč. DPH 15%&quot;"/>
    <numFmt numFmtId="168" formatCode="&quot;Základ    &quot;???,???.?0\ &quot;Kč&quot;"/>
    <numFmt numFmtId="169" formatCode="&quot;DPH &quot;???,???.?0\ &quot;Kč&quot;"/>
    <numFmt numFmtId="170" formatCode="???,???.?0\ &quot;Kč&quot;\ &quot;vč. DPH 21%&quot;"/>
    <numFmt numFmtId="171" formatCode="###,###.\-\ "/>
    <numFmt numFmtId="172" formatCode="###,###.\-"/>
  </numFmts>
  <fonts count="29">
    <font>
      <sz val="10"/>
      <name val="Arial CE"/>
      <charset val="238"/>
    </font>
    <font>
      <sz val="10"/>
      <name val="Arial CE"/>
      <charset val="238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EurosTEE"/>
      <charset val="238"/>
    </font>
    <font>
      <sz val="10"/>
      <name val="EurosTEE"/>
      <charset val="238"/>
    </font>
    <font>
      <b/>
      <i/>
      <u/>
      <sz val="13"/>
      <name val="Arial CE"/>
      <family val="2"/>
      <charset val="238"/>
    </font>
    <font>
      <sz val="18"/>
      <color indexed="8"/>
      <name val="EurosTEEBla"/>
      <charset val="238"/>
    </font>
    <font>
      <sz val="14"/>
      <color indexed="49"/>
      <name val="EurosTEEBla"/>
      <charset val="238"/>
    </font>
    <font>
      <sz val="25"/>
      <color indexed="49"/>
      <name val="EurosTEEBla"/>
      <charset val="238"/>
    </font>
    <font>
      <sz val="11"/>
      <color indexed="49"/>
      <name val="EurosTEEBla"/>
      <charset val="238"/>
    </font>
    <font>
      <b/>
      <sz val="11"/>
      <name val="Arial CE"/>
      <family val="2"/>
      <charset val="238"/>
    </font>
    <font>
      <b/>
      <i/>
      <sz val="16"/>
      <color indexed="8"/>
      <name val="EurosTEEBla"/>
      <charset val="238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171" fontId="16" fillId="0" borderId="29">
      <alignment horizontal="left"/>
    </xf>
    <xf numFmtId="0" fontId="17" fillId="0" borderId="0" applyNumberFormat="0" applyAlignment="0">
      <alignment horizontal="center"/>
    </xf>
    <xf numFmtId="0" fontId="18" fillId="0" borderId="0">
      <alignment horizontal="center"/>
    </xf>
    <xf numFmtId="0" fontId="19" fillId="3" borderId="0">
      <alignment horizontal="left"/>
    </xf>
    <xf numFmtId="0" fontId="20" fillId="3" borderId="0"/>
    <xf numFmtId="0" fontId="20" fillId="0" borderId="0">
      <alignment horizontal="left"/>
    </xf>
    <xf numFmtId="0" fontId="21" fillId="0" borderId="0">
      <alignment horizontal="left"/>
    </xf>
    <xf numFmtId="49" fontId="22" fillId="0" borderId="0">
      <alignment horizontal="center" vertical="center"/>
    </xf>
    <xf numFmtId="49" fontId="23" fillId="0" borderId="0">
      <alignment horizontal="center" vertical="center"/>
    </xf>
    <xf numFmtId="49" fontId="24" fillId="0" borderId="1">
      <alignment horizontal="center" vertical="center"/>
    </xf>
    <xf numFmtId="49" fontId="25" fillId="0" borderId="0">
      <alignment horizontal="center" vertical="center"/>
    </xf>
    <xf numFmtId="0" fontId="26" fillId="0" borderId="0"/>
    <xf numFmtId="172" fontId="18" fillId="0" borderId="0" applyNumberFormat="0" applyAlignment="0">
      <alignment horizontal="center"/>
    </xf>
    <xf numFmtId="0" fontId="27" fillId="0" borderId="0">
      <alignment horizontal="center"/>
    </xf>
    <xf numFmtId="0" fontId="8" fillId="0" borderId="0"/>
    <xf numFmtId="0" fontId="9" fillId="0" borderId="0"/>
    <xf numFmtId="0" fontId="28" fillId="0" borderId="0"/>
  </cellStyleXfs>
  <cellXfs count="138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49" fontId="6" fillId="0" borderId="0" xfId="0" applyNumberFormat="1" applyFont="1"/>
    <xf numFmtId="0" fontId="7" fillId="0" borderId="0" xfId="0" applyFont="1"/>
    <xf numFmtId="49" fontId="7" fillId="0" borderId="0" xfId="0" applyNumberFormat="1" applyFont="1"/>
    <xf numFmtId="49" fontId="7" fillId="0" borderId="0" xfId="0" applyNumberFormat="1" applyFont="1" applyAlignment="1"/>
    <xf numFmtId="49" fontId="0" fillId="0" borderId="0" xfId="0" applyNumberFormat="1"/>
    <xf numFmtId="14" fontId="7" fillId="0" borderId="0" xfId="0" applyNumberFormat="1" applyFont="1"/>
    <xf numFmtId="0" fontId="8" fillId="0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justify" vertical="center"/>
    </xf>
    <xf numFmtId="49" fontId="10" fillId="0" borderId="6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vertical="center"/>
    </xf>
    <xf numFmtId="43" fontId="10" fillId="0" borderId="6" xfId="0" applyNumberFormat="1" applyFont="1" applyBorder="1" applyAlignment="1">
      <alignment vertical="center"/>
    </xf>
    <xf numFmtId="43" fontId="10" fillId="0" borderId="7" xfId="0" applyNumberFormat="1" applyFont="1" applyBorder="1" applyAlignment="1">
      <alignment vertical="center"/>
    </xf>
    <xf numFmtId="43" fontId="10" fillId="0" borderId="8" xfId="0" applyNumberFormat="1" applyFont="1" applyBorder="1" applyAlignment="1">
      <alignment vertical="center"/>
    </xf>
    <xf numFmtId="43" fontId="10" fillId="0" borderId="0" xfId="0" applyNumberFormat="1" applyFont="1" applyBorder="1" applyAlignment="1">
      <alignment vertical="center"/>
    </xf>
    <xf numFmtId="49" fontId="10" fillId="0" borderId="5" xfId="0" applyNumberFormat="1" applyFont="1" applyFill="1" applyBorder="1" applyAlignment="1">
      <alignment horizontal="justify" vertical="center"/>
    </xf>
    <xf numFmtId="164" fontId="10" fillId="0" borderId="7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5" xfId="0" applyNumberFormat="1" applyFont="1" applyFill="1" applyBorder="1" applyAlignment="1">
      <alignment vertical="center"/>
    </xf>
    <xf numFmtId="49" fontId="10" fillId="0" borderId="6" xfId="0" applyNumberFormat="1" applyFont="1" applyFill="1" applyBorder="1" applyAlignment="1">
      <alignment horizontal="center" vertical="center"/>
    </xf>
    <xf numFmtId="43" fontId="10" fillId="0" borderId="0" xfId="0" applyNumberFormat="1" applyFont="1" applyFill="1" applyBorder="1" applyAlignment="1">
      <alignment vertical="center"/>
    </xf>
    <xf numFmtId="0" fontId="0" fillId="0" borderId="0" xfId="0" applyFill="1"/>
    <xf numFmtId="43" fontId="10" fillId="0" borderId="8" xfId="0" applyNumberFormat="1" applyFont="1" applyFill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vertical="center"/>
    </xf>
    <xf numFmtId="49" fontId="10" fillId="0" borderId="9" xfId="0" applyNumberFormat="1" applyFont="1" applyFill="1" applyBorder="1" applyAlignment="1">
      <alignment vertical="center"/>
    </xf>
    <xf numFmtId="164" fontId="10" fillId="0" borderId="11" xfId="0" applyNumberFormat="1" applyFont="1" applyFill="1" applyBorder="1" applyAlignment="1">
      <alignment vertical="center"/>
    </xf>
    <xf numFmtId="49" fontId="10" fillId="0" borderId="12" xfId="0" applyNumberFormat="1" applyFont="1" applyBorder="1" applyAlignment="1">
      <alignment vertical="center"/>
    </xf>
    <xf numFmtId="49" fontId="10" fillId="0" borderId="13" xfId="0" applyNumberFormat="1" applyFont="1" applyBorder="1" applyAlignment="1">
      <alignment horizontal="center" vertical="center"/>
    </xf>
    <xf numFmtId="164" fontId="10" fillId="0" borderId="14" xfId="0" applyNumberFormat="1" applyFont="1" applyBorder="1" applyAlignment="1">
      <alignment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44" fontId="10" fillId="0" borderId="17" xfId="0" applyNumberFormat="1" applyFont="1" applyBorder="1" applyAlignment="1">
      <alignment vertical="center"/>
    </xf>
    <xf numFmtId="0" fontId="0" fillId="0" borderId="0" xfId="0" applyBorder="1"/>
    <xf numFmtId="0" fontId="10" fillId="0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" fontId="10" fillId="0" borderId="0" xfId="0" applyNumberFormat="1" applyFont="1" applyBorder="1" applyAlignment="1">
      <alignment vertical="center"/>
    </xf>
    <xf numFmtId="44" fontId="10" fillId="0" borderId="18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18" xfId="0" applyFont="1" applyBorder="1" applyAlignment="1">
      <alignment vertical="center"/>
    </xf>
    <xf numFmtId="43" fontId="10" fillId="0" borderId="18" xfId="0" applyNumberFormat="1" applyFont="1" applyBorder="1" applyAlignment="1">
      <alignment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44" fontId="11" fillId="0" borderId="20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44" fontId="11" fillId="0" borderId="0" xfId="0" applyNumberFormat="1" applyFont="1" applyBorder="1" applyAlignment="1">
      <alignment vertical="center"/>
    </xf>
    <xf numFmtId="49" fontId="10" fillId="0" borderId="21" xfId="0" applyNumberFormat="1" applyFont="1" applyFill="1" applyBorder="1" applyAlignment="1">
      <alignment horizontal="justify" vertical="center"/>
    </xf>
    <xf numFmtId="49" fontId="10" fillId="0" borderId="22" xfId="0" applyNumberFormat="1" applyFont="1" applyBorder="1" applyAlignment="1">
      <alignment horizontal="center" vertical="center"/>
    </xf>
    <xf numFmtId="164" fontId="10" fillId="0" borderId="23" xfId="0" applyNumberFormat="1" applyFont="1" applyFill="1" applyBorder="1" applyAlignment="1">
      <alignment vertical="center"/>
    </xf>
    <xf numFmtId="164" fontId="10" fillId="0" borderId="23" xfId="0" applyNumberFormat="1" applyFont="1" applyBorder="1" applyAlignment="1">
      <alignment vertical="center"/>
    </xf>
    <xf numFmtId="49" fontId="10" fillId="0" borderId="21" xfId="0" applyNumberFormat="1" applyFont="1" applyBorder="1" applyAlignment="1">
      <alignment horizontal="justify" vertical="center"/>
    </xf>
    <xf numFmtId="49" fontId="10" fillId="0" borderId="22" xfId="0" applyNumberFormat="1" applyFont="1" applyFill="1" applyBorder="1" applyAlignment="1">
      <alignment horizontal="center" vertical="center"/>
    </xf>
    <xf numFmtId="49" fontId="10" fillId="0" borderId="5" xfId="0" applyNumberFormat="1" applyFont="1" applyFill="1" applyBorder="1" applyAlignment="1">
      <alignment vertical="top" wrapText="1"/>
    </xf>
    <xf numFmtId="49" fontId="10" fillId="0" borderId="21" xfId="0" applyNumberFormat="1" applyFont="1" applyFill="1" applyBorder="1" applyAlignment="1">
      <alignment vertical="top" wrapText="1"/>
    </xf>
    <xf numFmtId="49" fontId="10" fillId="0" borderId="21" xfId="0" applyNumberFormat="1" applyFont="1" applyFill="1" applyBorder="1" applyAlignment="1">
      <alignment horizontal="justify" vertical="top" wrapText="1"/>
    </xf>
    <xf numFmtId="49" fontId="10" fillId="0" borderId="21" xfId="0" applyNumberFormat="1" applyFont="1" applyBorder="1" applyAlignment="1">
      <alignment horizontal="justify" vertical="top" wrapText="1"/>
    </xf>
    <xf numFmtId="2" fontId="10" fillId="0" borderId="5" xfId="0" applyNumberFormat="1" applyFont="1" applyFill="1" applyBorder="1" applyAlignment="1">
      <alignment vertical="center" wrapText="1"/>
    </xf>
    <xf numFmtId="49" fontId="10" fillId="0" borderId="9" xfId="0" applyNumberFormat="1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/>
    </xf>
    <xf numFmtId="0" fontId="1" fillId="0" borderId="0" xfId="0" applyFont="1"/>
    <xf numFmtId="0" fontId="9" fillId="0" borderId="0" xfId="0" applyFont="1" applyFill="1" applyAlignment="1">
      <alignment vertical="center"/>
    </xf>
    <xf numFmtId="0" fontId="0" fillId="0" borderId="0" xfId="0" applyFill="1" applyBorder="1"/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49" fontId="10" fillId="0" borderId="12" xfId="0" applyNumberFormat="1" applyFont="1" applyFill="1" applyBorder="1" applyAlignment="1">
      <alignment vertical="center"/>
    </xf>
    <xf numFmtId="49" fontId="10" fillId="0" borderId="13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44" fontId="10" fillId="0" borderId="17" xfId="0" applyNumberFormat="1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" fontId="10" fillId="0" borderId="0" xfId="0" applyNumberFormat="1" applyFont="1" applyFill="1" applyBorder="1" applyAlignment="1">
      <alignment vertical="center"/>
    </xf>
    <xf numFmtId="44" fontId="10" fillId="0" borderId="18" xfId="0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8" xfId="0" applyFont="1" applyFill="1" applyBorder="1" applyAlignment="1">
      <alignment vertical="center"/>
    </xf>
    <xf numFmtId="43" fontId="10" fillId="0" borderId="18" xfId="0" applyNumberFormat="1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44" fontId="11" fillId="0" borderId="20" xfId="0" applyNumberFormat="1" applyFont="1" applyFill="1" applyBorder="1" applyAlignment="1">
      <alignment vertical="center"/>
    </xf>
    <xf numFmtId="0" fontId="10" fillId="0" borderId="19" xfId="0" applyFont="1" applyFill="1" applyBorder="1" applyAlignment="1">
      <alignment vertical="center"/>
    </xf>
    <xf numFmtId="0" fontId="10" fillId="0" borderId="0" xfId="0" applyFont="1" applyFill="1" applyAlignment="1">
      <alignment horizontal="center"/>
    </xf>
    <xf numFmtId="49" fontId="10" fillId="0" borderId="21" xfId="0" applyNumberFormat="1" applyFont="1" applyFill="1" applyBorder="1" applyAlignment="1">
      <alignment vertical="center"/>
    </xf>
    <xf numFmtId="0" fontId="0" fillId="0" borderId="24" xfId="0" applyFill="1" applyBorder="1"/>
    <xf numFmtId="0" fontId="0" fillId="0" borderId="24" xfId="0" applyBorder="1"/>
    <xf numFmtId="0" fontId="8" fillId="0" borderId="0" xfId="0" applyFont="1" applyAlignment="1">
      <alignment vertical="center"/>
    </xf>
    <xf numFmtId="0" fontId="11" fillId="0" borderId="25" xfId="0" applyFont="1" applyBorder="1" applyAlignment="1">
      <alignment horizontal="center" vertical="center"/>
    </xf>
    <xf numFmtId="0" fontId="10" fillId="0" borderId="26" xfId="0" applyNumberFormat="1" applyFont="1" applyBorder="1" applyAlignment="1">
      <alignment horizontal="justify" vertical="center"/>
    </xf>
    <xf numFmtId="0" fontId="10" fillId="0" borderId="27" xfId="0" applyNumberFormat="1" applyFont="1" applyBorder="1" applyAlignment="1">
      <alignment horizontal="justify" vertical="center"/>
    </xf>
    <xf numFmtId="165" fontId="10" fillId="0" borderId="28" xfId="0" applyNumberFormat="1" applyFont="1" applyBorder="1" applyAlignment="1">
      <alignment horizontal="right" vertical="center"/>
    </xf>
    <xf numFmtId="0" fontId="10" fillId="0" borderId="17" xfId="0" applyFont="1" applyBorder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/>
    <xf numFmtId="0" fontId="12" fillId="0" borderId="0" xfId="0" applyFont="1" applyFill="1"/>
    <xf numFmtId="0" fontId="10" fillId="0" borderId="0" xfId="0" applyFont="1" applyFill="1"/>
    <xf numFmtId="166" fontId="0" fillId="0" borderId="0" xfId="0" applyNumberFormat="1" applyFill="1"/>
    <xf numFmtId="167" fontId="12" fillId="0" borderId="0" xfId="0" applyNumberFormat="1" applyFont="1" applyFill="1" applyAlignment="1">
      <alignment horizontal="right" vertical="center"/>
    </xf>
    <xf numFmtId="0" fontId="13" fillId="0" borderId="0" xfId="0" applyFont="1" applyFill="1"/>
    <xf numFmtId="165" fontId="13" fillId="0" borderId="0" xfId="0" applyNumberFormat="1" applyFont="1" applyFill="1" applyBorder="1" applyAlignment="1">
      <alignment horizontal="right" vertical="center"/>
    </xf>
    <xf numFmtId="170" fontId="12" fillId="0" borderId="0" xfId="0" applyNumberFormat="1" applyFont="1" applyFill="1" applyAlignment="1">
      <alignment horizontal="right" vertical="center"/>
    </xf>
    <xf numFmtId="0" fontId="14" fillId="0" borderId="0" xfId="0" applyFont="1" applyFill="1"/>
    <xf numFmtId="0" fontId="15" fillId="0" borderId="0" xfId="0" applyFont="1" applyFill="1"/>
    <xf numFmtId="0" fontId="10" fillId="0" borderId="24" xfId="0" applyFont="1" applyBorder="1"/>
    <xf numFmtId="0" fontId="7" fillId="0" borderId="0" xfId="0" applyNumberFormat="1" applyFont="1" applyAlignment="1">
      <alignment wrapText="1"/>
    </xf>
    <xf numFmtId="168" fontId="13" fillId="0" borderId="0" xfId="0" applyNumberFormat="1" applyFont="1" applyFill="1" applyAlignment="1"/>
    <xf numFmtId="169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/>
    <xf numFmtId="44" fontId="14" fillId="0" borderId="0" xfId="0" applyNumberFormat="1" applyFont="1" applyFill="1" applyAlignment="1"/>
    <xf numFmtId="44" fontId="10" fillId="0" borderId="26" xfId="0" applyNumberFormat="1" applyFont="1" applyBorder="1" applyAlignment="1">
      <alignment vertical="center"/>
    </xf>
    <xf numFmtId="44" fontId="10" fillId="0" borderId="28" xfId="0" applyNumberFormat="1" applyFont="1" applyBorder="1" applyAlignment="1">
      <alignment vertical="center"/>
    </xf>
    <xf numFmtId="44" fontId="11" fillId="0" borderId="1" xfId="0" applyNumberFormat="1" applyFont="1" applyBorder="1" applyAlignment="1">
      <alignment vertical="center"/>
    </xf>
    <xf numFmtId="44" fontId="11" fillId="0" borderId="20" xfId="0" applyNumberFormat="1" applyFont="1" applyBorder="1" applyAlignment="1">
      <alignment vertical="center"/>
    </xf>
    <xf numFmtId="44" fontId="11" fillId="0" borderId="19" xfId="0" applyNumberFormat="1" applyFont="1" applyBorder="1" applyAlignment="1">
      <alignment vertical="center"/>
    </xf>
    <xf numFmtId="44" fontId="8" fillId="0" borderId="0" xfId="0" applyNumberFormat="1" applyFont="1" applyFill="1" applyAlignment="1"/>
    <xf numFmtId="0" fontId="8" fillId="0" borderId="1" xfId="0" applyFont="1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</cellXfs>
  <cellStyles count="18">
    <cellStyle name="celkem nabídka" xfId="1"/>
    <cellStyle name="ceny" xfId="2"/>
    <cellStyle name="číslo položky" xfId="3"/>
    <cellStyle name="hlavička-název položky" xfId="4"/>
    <cellStyle name="hlavička-popis položky" xfId="5"/>
    <cellStyle name="horní nadpis" xfId="6"/>
    <cellStyle name="nadpis" xfId="7"/>
    <cellStyle name="Název nabídky" xfId="8"/>
    <cellStyle name="Název nabídky-adresa firmy" xfId="9"/>
    <cellStyle name="Název nabídky-firma" xfId="10"/>
    <cellStyle name="Název nabídky-popis firmy" xfId="11"/>
    <cellStyle name="název položky" xfId="12"/>
    <cellStyle name="Normální" xfId="0" builtinId="0"/>
    <cellStyle name="podceny" xfId="13"/>
    <cellStyle name="podnázev" xfId="14"/>
    <cellStyle name="podpoložka" xfId="15"/>
    <cellStyle name="popis položky" xfId="16"/>
    <cellStyle name="Styl 1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39632</xdr:colOff>
      <xdr:row>108</xdr:row>
      <xdr:rowOff>181204</xdr:rowOff>
    </xdr:from>
    <xdr:to>
      <xdr:col>1</xdr:col>
      <xdr:colOff>1399409</xdr:colOff>
      <xdr:row>108</xdr:row>
      <xdr:rowOff>848927</xdr:rowOff>
    </xdr:to>
    <xdr:pic>
      <xdr:nvPicPr>
        <xdr:cNvPr id="2" name="Obrázek 1" descr="katalog2010_Stránka_110-obrázek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1557" y="21260029"/>
          <a:ext cx="1359777" cy="667723"/>
        </a:xfrm>
        <a:prstGeom prst="rect">
          <a:avLst/>
        </a:prstGeom>
      </xdr:spPr>
    </xdr:pic>
    <xdr:clientData/>
  </xdr:twoCellAnchor>
  <xdr:twoCellAnchor editAs="oneCell">
    <xdr:from>
      <xdr:col>1</xdr:col>
      <xdr:colOff>1407072</xdr:colOff>
      <xdr:row>108</xdr:row>
      <xdr:rowOff>105761</xdr:rowOff>
    </xdr:from>
    <xdr:to>
      <xdr:col>1</xdr:col>
      <xdr:colOff>2953375</xdr:colOff>
      <xdr:row>108</xdr:row>
      <xdr:rowOff>844550</xdr:rowOff>
    </xdr:to>
    <xdr:pic>
      <xdr:nvPicPr>
        <xdr:cNvPr id="3" name="Obrázek 2" descr="katalog2010_Stránka_110-rozměry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68997" y="21184586"/>
          <a:ext cx="1546303" cy="738789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94</xdr:row>
      <xdr:rowOff>218227</xdr:rowOff>
    </xdr:from>
    <xdr:to>
      <xdr:col>1</xdr:col>
      <xdr:colOff>1060450</xdr:colOff>
      <xdr:row>94</xdr:row>
      <xdr:rowOff>912403</xdr:rowOff>
    </xdr:to>
    <xdr:pic>
      <xdr:nvPicPr>
        <xdr:cNvPr id="4" name="Picture 1" descr="MODUS Q 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219075" y="9390802"/>
          <a:ext cx="1003300" cy="69417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38100</xdr:colOff>
      <xdr:row>104</xdr:row>
      <xdr:rowOff>107950</xdr:rowOff>
    </xdr:from>
    <xdr:to>
      <xdr:col>1</xdr:col>
      <xdr:colOff>1281193</xdr:colOff>
      <xdr:row>104</xdr:row>
      <xdr:rowOff>730250</xdr:rowOff>
    </xdr:to>
    <xdr:pic>
      <xdr:nvPicPr>
        <xdr:cNvPr id="5" name="Picture 1" descr="https://www.uni-svitidla.cz/img_detail/EGLO-87219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00025" y="17719675"/>
          <a:ext cx="1243093" cy="6223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57150</xdr:colOff>
      <xdr:row>96</xdr:row>
      <xdr:rowOff>218227</xdr:rowOff>
    </xdr:from>
    <xdr:to>
      <xdr:col>1</xdr:col>
      <xdr:colOff>1060450</xdr:colOff>
      <xdr:row>96</xdr:row>
      <xdr:rowOff>912403</xdr:rowOff>
    </xdr:to>
    <xdr:pic>
      <xdr:nvPicPr>
        <xdr:cNvPr id="6" name="Picture 1" descr="MODUS Q 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219075" y="11276752"/>
          <a:ext cx="1003300" cy="69417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98</xdr:row>
      <xdr:rowOff>241300</xdr:rowOff>
    </xdr:from>
    <xdr:to>
      <xdr:col>1</xdr:col>
      <xdr:colOff>1390028</xdr:colOff>
      <xdr:row>98</xdr:row>
      <xdr:rowOff>918100</xdr:rowOff>
    </xdr:to>
    <xdr:pic>
      <xdr:nvPicPr>
        <xdr:cNvPr id="7" name="Obrázek 6" descr="Aura 2 929acz - orez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25425" y="12471400"/>
          <a:ext cx="1326528" cy="676800"/>
        </a:xfrm>
        <a:prstGeom prst="rect">
          <a:avLst/>
        </a:prstGeom>
      </xdr:spPr>
    </xdr:pic>
    <xdr:clientData/>
  </xdr:twoCellAnchor>
  <xdr:twoCellAnchor editAs="oneCell">
    <xdr:from>
      <xdr:col>1</xdr:col>
      <xdr:colOff>44450</xdr:colOff>
      <xdr:row>100</xdr:row>
      <xdr:rowOff>214585</xdr:rowOff>
    </xdr:from>
    <xdr:to>
      <xdr:col>1</xdr:col>
      <xdr:colOff>877925</xdr:colOff>
      <xdr:row>100</xdr:row>
      <xdr:rowOff>793750</xdr:rowOff>
    </xdr:to>
    <xdr:pic>
      <xdr:nvPicPr>
        <xdr:cNvPr id="8" name="Picture 4" descr="http://www.modus.cz/data/lighting/group/6387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2795" b="17717"/>
        <a:stretch>
          <a:fillRect/>
        </a:stretch>
      </xdr:blipFill>
      <xdr:spPr bwMode="auto">
        <a:xfrm>
          <a:off x="206375" y="14425885"/>
          <a:ext cx="833475" cy="57916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57150</xdr:colOff>
      <xdr:row>95</xdr:row>
      <xdr:rowOff>218227</xdr:rowOff>
    </xdr:from>
    <xdr:to>
      <xdr:col>1</xdr:col>
      <xdr:colOff>1060450</xdr:colOff>
      <xdr:row>95</xdr:row>
      <xdr:rowOff>912403</xdr:rowOff>
    </xdr:to>
    <xdr:pic>
      <xdr:nvPicPr>
        <xdr:cNvPr id="9" name="Picture 1" descr="MODUS Q B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t="14789" b="16022"/>
        <a:stretch>
          <a:fillRect/>
        </a:stretch>
      </xdr:blipFill>
      <xdr:spPr bwMode="auto">
        <a:xfrm>
          <a:off x="219075" y="10333777"/>
          <a:ext cx="1003300" cy="69417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44450</xdr:colOff>
      <xdr:row>101</xdr:row>
      <xdr:rowOff>214585</xdr:rowOff>
    </xdr:from>
    <xdr:to>
      <xdr:col>1</xdr:col>
      <xdr:colOff>877925</xdr:colOff>
      <xdr:row>101</xdr:row>
      <xdr:rowOff>793750</xdr:rowOff>
    </xdr:to>
    <xdr:pic>
      <xdr:nvPicPr>
        <xdr:cNvPr id="10" name="Picture 4" descr="http://www.modus.cz/data/lighting/group/6387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2795" b="17717"/>
        <a:stretch>
          <a:fillRect/>
        </a:stretch>
      </xdr:blipFill>
      <xdr:spPr bwMode="auto">
        <a:xfrm>
          <a:off x="206375" y="15292660"/>
          <a:ext cx="833475" cy="57916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44450</xdr:colOff>
      <xdr:row>102</xdr:row>
      <xdr:rowOff>214585</xdr:rowOff>
    </xdr:from>
    <xdr:to>
      <xdr:col>1</xdr:col>
      <xdr:colOff>877925</xdr:colOff>
      <xdr:row>102</xdr:row>
      <xdr:rowOff>793750</xdr:rowOff>
    </xdr:to>
    <xdr:pic>
      <xdr:nvPicPr>
        <xdr:cNvPr id="11" name="Picture 4" descr="http://www.modus.cz/data/lighting/group/6387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2795" b="17717"/>
        <a:stretch>
          <a:fillRect/>
        </a:stretch>
      </xdr:blipFill>
      <xdr:spPr bwMode="auto">
        <a:xfrm>
          <a:off x="206375" y="16140385"/>
          <a:ext cx="833475" cy="57916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44450</xdr:colOff>
      <xdr:row>103</xdr:row>
      <xdr:rowOff>214585</xdr:rowOff>
    </xdr:from>
    <xdr:to>
      <xdr:col>1</xdr:col>
      <xdr:colOff>877925</xdr:colOff>
      <xdr:row>103</xdr:row>
      <xdr:rowOff>793750</xdr:rowOff>
    </xdr:to>
    <xdr:pic>
      <xdr:nvPicPr>
        <xdr:cNvPr id="12" name="Picture 4" descr="http://www.modus.cz/data/lighting/group/6387.jpg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t="12795" b="17717"/>
        <a:stretch>
          <a:fillRect/>
        </a:stretch>
      </xdr:blipFill>
      <xdr:spPr bwMode="auto">
        <a:xfrm>
          <a:off x="206375" y="16978585"/>
          <a:ext cx="833475" cy="57916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99</xdr:row>
      <xdr:rowOff>241300</xdr:rowOff>
    </xdr:from>
    <xdr:to>
      <xdr:col>1</xdr:col>
      <xdr:colOff>1390028</xdr:colOff>
      <xdr:row>99</xdr:row>
      <xdr:rowOff>918100</xdr:rowOff>
    </xdr:to>
    <xdr:pic>
      <xdr:nvPicPr>
        <xdr:cNvPr id="13" name="Obrázek 12" descr="Aura 2 929acz - orez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25425" y="13462000"/>
          <a:ext cx="1326528" cy="676800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105</xdr:row>
      <xdr:rowOff>230843</xdr:rowOff>
    </xdr:from>
    <xdr:to>
      <xdr:col>1</xdr:col>
      <xdr:colOff>877384</xdr:colOff>
      <xdr:row>105</xdr:row>
      <xdr:rowOff>850901</xdr:rowOff>
    </xdr:to>
    <xdr:pic>
      <xdr:nvPicPr>
        <xdr:cNvPr id="14" name="Picture 1" descr="MODUS SPMN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14789" b="9243"/>
        <a:stretch>
          <a:fillRect/>
        </a:stretch>
      </xdr:blipFill>
      <xdr:spPr bwMode="auto">
        <a:xfrm>
          <a:off x="225425" y="18623618"/>
          <a:ext cx="813884" cy="62005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107</xdr:row>
      <xdr:rowOff>230843</xdr:rowOff>
    </xdr:from>
    <xdr:to>
      <xdr:col>1</xdr:col>
      <xdr:colOff>877384</xdr:colOff>
      <xdr:row>107</xdr:row>
      <xdr:rowOff>850901</xdr:rowOff>
    </xdr:to>
    <xdr:pic>
      <xdr:nvPicPr>
        <xdr:cNvPr id="15" name="Picture 1" descr="MODUS SPMN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14789" b="9243"/>
        <a:stretch>
          <a:fillRect/>
        </a:stretch>
      </xdr:blipFill>
      <xdr:spPr bwMode="auto">
        <a:xfrm>
          <a:off x="225425" y="20414318"/>
          <a:ext cx="813884" cy="62005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63500</xdr:colOff>
      <xdr:row>106</xdr:row>
      <xdr:rowOff>230843</xdr:rowOff>
    </xdr:from>
    <xdr:to>
      <xdr:col>1</xdr:col>
      <xdr:colOff>877384</xdr:colOff>
      <xdr:row>106</xdr:row>
      <xdr:rowOff>850901</xdr:rowOff>
    </xdr:to>
    <xdr:pic>
      <xdr:nvPicPr>
        <xdr:cNvPr id="16" name="Picture 1" descr="MODUS SPMN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 t="14789" b="9243"/>
        <a:stretch>
          <a:fillRect/>
        </a:stretch>
      </xdr:blipFill>
      <xdr:spPr bwMode="auto">
        <a:xfrm>
          <a:off x="225425" y="19518968"/>
          <a:ext cx="813884" cy="62005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9;et%20-%20Hasi&#269;&#225;rna%20Star&#233;%20M&#237;sto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-R-OÚ"/>
      <sheetName val="R-OÚ"/>
      <sheetName val="Ú-V-OÚ"/>
      <sheetName val="VV-OÚ"/>
      <sheetName val="Ú-R-SDH"/>
      <sheetName val="R-SDH"/>
      <sheetName val="Ú-V-SDH"/>
      <sheetName val="VV-SDH"/>
      <sheetName val="R-Z-OÚ"/>
      <sheetName val="R-Z SO02 Buky"/>
      <sheetName val="R-Z-SO01"/>
      <sheetName val="R-AC"/>
      <sheetName val="R-B"/>
      <sheetName val="R-AC-(DSP)"/>
      <sheetName val="R-B-(DSP)"/>
      <sheetName val="R (2)"/>
      <sheetName val="R-Z-PČR"/>
      <sheetName val="R (3)"/>
      <sheetName val="R-plný"/>
    </sheetNames>
    <sheetDataSet>
      <sheetData sheetId="0"/>
      <sheetData sheetId="1"/>
      <sheetData sheetId="2"/>
      <sheetData sheetId="3"/>
      <sheetData sheetId="4">
        <row r="10">
          <cell r="A10" t="str">
            <v>Stavební úpravy budovy obecního úřadu, Přestavba na požární zbrojnici se zázemím</v>
          </cell>
        </row>
        <row r="11">
          <cell r="A11" t="str">
            <v>Staré Místo č.p. 70, k.ú. Staré Místo [723754]</v>
          </cell>
        </row>
        <row r="14">
          <cell r="A14" t="str">
            <v>Obec Staré Místo</v>
          </cell>
        </row>
        <row r="17">
          <cell r="A17" t="str">
            <v>Část - SDH</v>
          </cell>
        </row>
        <row r="27">
          <cell r="A27" t="str">
            <v>- dodávku a montáž VZT a Klima zařízení (pouze připojení)</v>
          </cell>
        </row>
        <row r="28">
          <cell r="A28" t="str">
            <v>- dodávku a montáž ÚT zařízení (pouze připojení)</v>
          </cell>
        </row>
        <row r="29">
          <cell r="A29" t="str">
            <v>- výkopové práce pro zemnič a konečné úpravy terénu ve stavbou zasažené části</v>
          </cell>
        </row>
        <row r="30">
          <cell r="A30" t="str">
            <v>- připojovací poplatky za rezervovaný příkon</v>
          </cell>
        </row>
        <row r="31">
          <cell r="A31" t="str">
            <v>- dodávku a montáž ZTI (pouze připojení)</v>
          </cell>
        </row>
        <row r="32">
          <cell r="A32" t="str">
            <v>- televizní a satelitní přijímače</v>
          </cell>
        </row>
        <row r="33">
          <cell r="A33" t="str">
            <v>- A/V techniku - pouze příprava</v>
          </cell>
        </row>
        <row r="34">
          <cell r="A34" t="str">
            <v>- aktivní prvky pro připojení k telekominikační síti a aktivační poplatky</v>
          </cell>
        </row>
        <row r="54">
          <cell r="A54">
            <v>44041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queryTables/queryTable1.xml><?xml version="1.0" encoding="utf-8"?>
<queryTable xmlns="http://schemas.openxmlformats.org/spreadsheetml/2006/main" name="Rozpočet1_104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_78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ozpočet1_92" connectionId="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ozpočet1_95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Rozpočet1" connectionId="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Rozpočet1_8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Rozpočet1_42" connectionId="6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4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54"/>
  <sheetViews>
    <sheetView showGridLines="0" view="pageBreakPreview" zoomScale="150" zoomScaleNormal="150" zoomScaleSheetLayoutView="150" workbookViewId="0">
      <selection activeCell="D5" sqref="D5"/>
    </sheetView>
  </sheetViews>
  <sheetFormatPr defaultRowHeight="12.75"/>
  <cols>
    <col min="1" max="1" width="10.140625" bestFit="1" customWidth="1"/>
  </cols>
  <sheetData>
    <row r="5" spans="1:9" ht="26.25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8">
      <c r="A7" s="3" t="s">
        <v>1</v>
      </c>
      <c r="B7" s="2"/>
      <c r="C7" s="2"/>
      <c r="D7" s="2"/>
      <c r="E7" s="2"/>
      <c r="F7" s="2"/>
      <c r="G7" s="2"/>
      <c r="H7" s="2"/>
      <c r="I7" s="2"/>
    </row>
    <row r="9" spans="1:9">
      <c r="A9" s="4" t="s">
        <v>2</v>
      </c>
      <c r="B9" s="2"/>
      <c r="C9" s="2"/>
      <c r="D9" s="2"/>
      <c r="E9" s="4"/>
      <c r="F9" s="2"/>
      <c r="G9" s="2"/>
      <c r="H9" s="2"/>
      <c r="I9" s="2"/>
    </row>
    <row r="10" spans="1:9">
      <c r="A10" s="2" t="str">
        <f>'[1]Ú-R-SDH'!A10</f>
        <v>Stavební úpravy budovy obecního úřadu, Přestavba na požární zbrojnici se zázemím</v>
      </c>
      <c r="B10" s="2"/>
      <c r="C10" s="2"/>
      <c r="D10" s="2"/>
      <c r="E10" s="2"/>
      <c r="F10" s="2"/>
      <c r="G10" s="2"/>
      <c r="H10" s="2"/>
      <c r="I10" s="2"/>
    </row>
    <row r="11" spans="1:9">
      <c r="A11" s="2" t="str">
        <f>'[1]Ú-R-SDH'!A11</f>
        <v>Staré Místo č.p. 70, k.ú. Staré Místo [723754]</v>
      </c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4" t="s">
        <v>3</v>
      </c>
      <c r="B13" s="2"/>
      <c r="C13" s="2"/>
      <c r="D13" s="2"/>
      <c r="E13" s="2"/>
      <c r="F13" s="2"/>
      <c r="G13" s="2"/>
      <c r="H13" s="2"/>
      <c r="I13" s="2"/>
    </row>
    <row r="14" spans="1:9">
      <c r="A14" s="2" t="str">
        <f>'[1]Ú-R-SDH'!A14</f>
        <v>Obec Staré Místo</v>
      </c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7" spans="1:9" ht="15.75">
      <c r="A17" s="5" t="str">
        <f>'[1]Ú-R-SDH'!A17</f>
        <v>Část - SDH</v>
      </c>
      <c r="B17" s="2"/>
      <c r="C17" s="2"/>
      <c r="D17" s="2"/>
      <c r="E17" s="2"/>
      <c r="F17" s="2"/>
      <c r="G17" s="2"/>
      <c r="H17" s="2"/>
      <c r="I17" s="2"/>
    </row>
    <row r="26" spans="1:9" s="7" customFormat="1" ht="12">
      <c r="A26" s="6" t="s">
        <v>4</v>
      </c>
    </row>
    <row r="27" spans="1:9" s="7" customFormat="1" ht="9.75">
      <c r="A27" s="8" t="str">
        <f>'[1]Ú-R-SDH'!A27</f>
        <v>- dodávku a montáž VZT a Klima zařízení (pouze připojení)</v>
      </c>
    </row>
    <row r="28" spans="1:9" s="7" customFormat="1" ht="9.75">
      <c r="A28" s="8" t="str">
        <f>'[1]Ú-R-SDH'!A28</f>
        <v>- dodávku a montáž ÚT zařízení (pouze připojení)</v>
      </c>
    </row>
    <row r="29" spans="1:9" s="7" customFormat="1" ht="9.75">
      <c r="A29" s="8" t="str">
        <f>'[1]Ú-R-SDH'!A29</f>
        <v>- výkopové práce pro zemnič a konečné úpravy terénu ve stavbou zasažené části</v>
      </c>
    </row>
    <row r="30" spans="1:9" s="7" customFormat="1" ht="9.75">
      <c r="A30" s="8" t="str">
        <f>'[1]Ú-R-SDH'!A30</f>
        <v>- připojovací poplatky za rezervovaný příkon</v>
      </c>
    </row>
    <row r="31" spans="1:9" s="7" customFormat="1" ht="9.75">
      <c r="A31" s="8" t="str">
        <f>'[1]Ú-R-SDH'!A31</f>
        <v>- dodávku a montáž ZTI (pouze připojení)</v>
      </c>
    </row>
    <row r="32" spans="1:9" s="7" customFormat="1" ht="9.75">
      <c r="A32" s="8" t="str">
        <f>'[1]Ú-R-SDH'!A32</f>
        <v>- televizní a satelitní přijímače</v>
      </c>
    </row>
    <row r="33" spans="1:9" s="7" customFormat="1" ht="9.75">
      <c r="A33" s="8" t="str">
        <f>'[1]Ú-R-SDH'!A33</f>
        <v>- A/V techniku - pouze příprava</v>
      </c>
    </row>
    <row r="34" spans="1:9" s="7" customFormat="1" ht="9.75">
      <c r="A34" s="8" t="str">
        <f>'[1]Ú-R-SDH'!A34</f>
        <v>- aktivní prvky pro připojení k telekominikační síti a aktivační poplatky</v>
      </c>
    </row>
    <row r="35" spans="1:9" s="7" customFormat="1" ht="9.75"/>
    <row r="36" spans="1:9" s="7" customFormat="1" ht="9.75"/>
    <row r="37" spans="1:9" s="7" customFormat="1" ht="9.75" customHeight="1">
      <c r="A37" s="6" t="s">
        <v>5</v>
      </c>
    </row>
    <row r="38" spans="1:9" s="7" customFormat="1" ht="50.25" customHeight="1">
      <c r="A38" s="122" t="s">
        <v>6</v>
      </c>
      <c r="B38" s="122"/>
      <c r="C38" s="122"/>
      <c r="D38" s="122"/>
      <c r="E38" s="122"/>
      <c r="F38" s="122"/>
      <c r="G38" s="122"/>
      <c r="H38" s="122"/>
      <c r="I38" s="122"/>
    </row>
    <row r="39" spans="1:9" s="7" customFormat="1" ht="9.75">
      <c r="A39" s="9" t="s">
        <v>7</v>
      </c>
    </row>
    <row r="40" spans="1:9" s="7" customFormat="1" ht="9.75"/>
    <row r="41" spans="1:9" s="7" customFormat="1" ht="9.75"/>
    <row r="42" spans="1:9" s="7" customFormat="1" ht="9.75"/>
    <row r="43" spans="1:9" s="7" customFormat="1" ht="9.75"/>
    <row r="44" spans="1:9" s="7" customFormat="1" ht="9.75">
      <c r="A44" s="8"/>
    </row>
    <row r="47" spans="1:9">
      <c r="A47" s="10"/>
    </row>
    <row r="48" spans="1:9">
      <c r="A48" s="10"/>
    </row>
    <row r="49" spans="1:1">
      <c r="A49" s="10"/>
    </row>
    <row r="53" spans="1:1" s="7" customFormat="1" ht="9.75">
      <c r="A53" s="7" t="s">
        <v>8</v>
      </c>
    </row>
    <row r="54" spans="1:1" s="7" customFormat="1" ht="9.75">
      <c r="A54" s="11">
        <f>'[1]Ú-R-SDH'!A54</f>
        <v>44041</v>
      </c>
    </row>
  </sheetData>
  <sheetProtection password="C869" sheet="1" objects="1" scenarios="1"/>
  <mergeCells count="1">
    <mergeCell ref="A38:I38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7"/>
  <sheetViews>
    <sheetView showGridLines="0" tabSelected="1" view="pageBreakPreview" topLeftCell="A19" zoomScale="150" zoomScaleNormal="150" zoomScaleSheetLayoutView="150" zoomScalePageLayoutView="130" workbookViewId="0">
      <selection activeCell="E43" sqref="E43"/>
    </sheetView>
  </sheetViews>
  <sheetFormatPr defaultRowHeight="12.75"/>
  <cols>
    <col min="1" max="1" width="2.42578125" customWidth="1"/>
    <col min="2" max="2" width="44.7109375" customWidth="1"/>
    <col min="3" max="3" width="3" customWidth="1"/>
    <col min="4" max="4" width="7.42578125" customWidth="1"/>
    <col min="5" max="5" width="9.7109375" customWidth="1"/>
    <col min="6" max="6" width="9.85546875" customWidth="1"/>
    <col min="7" max="8" width="9.7109375" customWidth="1"/>
    <col min="9" max="9" width="10" bestFit="1" customWidth="1"/>
  </cols>
  <sheetData>
    <row r="1" spans="1:10" ht="9.9499999999999993" customHeight="1">
      <c r="A1" s="12"/>
      <c r="B1" s="13" t="s">
        <v>9</v>
      </c>
      <c r="C1" s="14"/>
      <c r="D1" s="14"/>
      <c r="E1" s="133" t="s">
        <v>10</v>
      </c>
      <c r="F1" s="133"/>
      <c r="G1" s="133" t="s">
        <v>11</v>
      </c>
      <c r="H1" s="133"/>
      <c r="I1" s="15"/>
      <c r="J1" s="15"/>
    </row>
    <row r="2" spans="1:10" ht="8.1" customHeight="1">
      <c r="A2" s="16" t="s">
        <v>12</v>
      </c>
      <c r="B2" s="17" t="s">
        <v>13</v>
      </c>
      <c r="C2" s="18" t="s">
        <v>14</v>
      </c>
      <c r="D2" s="19" t="s">
        <v>15</v>
      </c>
      <c r="E2" s="18" t="s">
        <v>16</v>
      </c>
      <c r="F2" s="19" t="s">
        <v>17</v>
      </c>
      <c r="G2" s="18" t="s">
        <v>16</v>
      </c>
      <c r="H2" s="19" t="s">
        <v>17</v>
      </c>
      <c r="I2" s="20"/>
      <c r="J2" s="20"/>
    </row>
    <row r="3" spans="1:10" ht="8.1" customHeight="1">
      <c r="A3" s="21">
        <f>1</f>
        <v>1</v>
      </c>
      <c r="B3" s="22" t="s">
        <v>18</v>
      </c>
      <c r="C3" s="23" t="s">
        <v>19</v>
      </c>
      <c r="D3" s="24">
        <v>80</v>
      </c>
      <c r="E3" s="25">
        <v>0</v>
      </c>
      <c r="F3" s="26">
        <f t="shared" ref="F3:F10" si="0">PRODUCT(D3,E3)</f>
        <v>0</v>
      </c>
      <c r="G3" s="25">
        <v>0</v>
      </c>
      <c r="H3" s="26">
        <f t="shared" ref="H3:H10" si="1">PRODUCT(D3,G3)</f>
        <v>0</v>
      </c>
      <c r="I3" s="27"/>
      <c r="J3" s="28"/>
    </row>
    <row r="4" spans="1:10" ht="8.1" customHeight="1">
      <c r="A4" s="21">
        <f t="shared" ref="A4:A48" si="2">(SUM(A3,1))</f>
        <v>2</v>
      </c>
      <c r="B4" s="29" t="s">
        <v>20</v>
      </c>
      <c r="C4" s="23" t="s">
        <v>19</v>
      </c>
      <c r="D4" s="30">
        <v>30</v>
      </c>
      <c r="E4" s="25">
        <v>0</v>
      </c>
      <c r="F4" s="26">
        <f t="shared" si="0"/>
        <v>0</v>
      </c>
      <c r="G4" s="25">
        <v>0</v>
      </c>
      <c r="H4" s="26">
        <f t="shared" si="1"/>
        <v>0</v>
      </c>
      <c r="I4" s="27"/>
      <c r="J4" s="28"/>
    </row>
    <row r="5" spans="1:10" ht="8.1" customHeight="1">
      <c r="A5" s="21">
        <f t="shared" si="2"/>
        <v>3</v>
      </c>
      <c r="B5" s="29" t="s">
        <v>21</v>
      </c>
      <c r="C5" s="23" t="s">
        <v>19</v>
      </c>
      <c r="D5" s="30">
        <v>15</v>
      </c>
      <c r="E5" s="25">
        <v>0</v>
      </c>
      <c r="F5" s="26">
        <f t="shared" si="0"/>
        <v>0</v>
      </c>
      <c r="G5" s="25">
        <v>0</v>
      </c>
      <c r="H5" s="26">
        <f t="shared" si="1"/>
        <v>0</v>
      </c>
      <c r="I5" s="27"/>
      <c r="J5" s="28"/>
    </row>
    <row r="6" spans="1:10" ht="8.1" customHeight="1">
      <c r="A6" s="21">
        <f t="shared" si="2"/>
        <v>4</v>
      </c>
      <c r="B6" s="22" t="s">
        <v>22</v>
      </c>
      <c r="C6" s="23" t="s">
        <v>19</v>
      </c>
      <c r="D6" s="24">
        <v>10</v>
      </c>
      <c r="E6" s="25">
        <v>0</v>
      </c>
      <c r="F6" s="26">
        <f t="shared" si="0"/>
        <v>0</v>
      </c>
      <c r="G6" s="25">
        <v>0</v>
      </c>
      <c r="H6" s="26">
        <f t="shared" si="1"/>
        <v>0</v>
      </c>
      <c r="I6" s="27"/>
      <c r="J6" s="28"/>
    </row>
    <row r="7" spans="1:10" ht="8.1" customHeight="1">
      <c r="A7" s="21">
        <f t="shared" si="2"/>
        <v>5</v>
      </c>
      <c r="B7" s="22" t="s">
        <v>23</v>
      </c>
      <c r="C7" s="23" t="s">
        <v>19</v>
      </c>
      <c r="D7" s="24">
        <v>8</v>
      </c>
      <c r="E7" s="25">
        <v>0</v>
      </c>
      <c r="F7" s="26">
        <f t="shared" si="0"/>
        <v>0</v>
      </c>
      <c r="G7" s="25">
        <v>0</v>
      </c>
      <c r="H7" s="26">
        <f t="shared" si="1"/>
        <v>0</v>
      </c>
      <c r="I7" s="27"/>
      <c r="J7" s="28"/>
    </row>
    <row r="8" spans="1:10" ht="8.1" customHeight="1">
      <c r="A8" s="21">
        <f t="shared" si="2"/>
        <v>6</v>
      </c>
      <c r="B8" s="29" t="s">
        <v>24</v>
      </c>
      <c r="C8" s="23" t="s">
        <v>19</v>
      </c>
      <c r="D8" s="30">
        <v>4</v>
      </c>
      <c r="E8" s="25">
        <v>0</v>
      </c>
      <c r="F8" s="26">
        <f t="shared" si="0"/>
        <v>0</v>
      </c>
      <c r="G8" s="25">
        <v>0</v>
      </c>
      <c r="H8" s="26">
        <f t="shared" si="1"/>
        <v>0</v>
      </c>
      <c r="I8" s="27"/>
      <c r="J8" s="28"/>
    </row>
    <row r="9" spans="1:10" ht="8.1" customHeight="1">
      <c r="A9" s="21">
        <f t="shared" si="2"/>
        <v>7</v>
      </c>
      <c r="B9" s="22" t="s">
        <v>25</v>
      </c>
      <c r="C9" s="23" t="s">
        <v>19</v>
      </c>
      <c r="D9" s="24">
        <v>1</v>
      </c>
      <c r="E9" s="25">
        <v>0</v>
      </c>
      <c r="F9" s="26">
        <f t="shared" si="0"/>
        <v>0</v>
      </c>
      <c r="G9" s="25">
        <v>0</v>
      </c>
      <c r="H9" s="26">
        <f t="shared" si="1"/>
        <v>0</v>
      </c>
      <c r="I9" s="27"/>
      <c r="J9" s="28"/>
    </row>
    <row r="10" spans="1:10" ht="8.1" customHeight="1">
      <c r="A10" s="21">
        <f t="shared" si="2"/>
        <v>8</v>
      </c>
      <c r="B10" s="31" t="s">
        <v>26</v>
      </c>
      <c r="C10" s="23" t="s">
        <v>27</v>
      </c>
      <c r="D10" s="24">
        <v>30</v>
      </c>
      <c r="E10" s="25">
        <v>0</v>
      </c>
      <c r="F10" s="26">
        <f t="shared" si="0"/>
        <v>0</v>
      </c>
      <c r="G10" s="25">
        <v>0</v>
      </c>
      <c r="H10" s="26">
        <f t="shared" si="1"/>
        <v>0</v>
      </c>
      <c r="I10" s="28"/>
      <c r="J10" s="28"/>
    </row>
    <row r="11" spans="1:10" ht="8.1" customHeight="1">
      <c r="A11" s="21">
        <f t="shared" si="2"/>
        <v>9</v>
      </c>
      <c r="B11" s="31" t="s">
        <v>28</v>
      </c>
      <c r="C11" s="23" t="s">
        <v>27</v>
      </c>
      <c r="D11" s="24">
        <v>30</v>
      </c>
      <c r="E11" s="25">
        <v>0</v>
      </c>
      <c r="F11" s="26">
        <f>PRODUCT(D11,E11)</f>
        <v>0</v>
      </c>
      <c r="G11" s="25">
        <v>0</v>
      </c>
      <c r="H11" s="26">
        <f>PRODUCT(D11,G11)</f>
        <v>0</v>
      </c>
      <c r="I11" s="28"/>
      <c r="J11" s="28"/>
    </row>
    <row r="12" spans="1:10" s="35" customFormat="1" ht="8.1" customHeight="1">
      <c r="A12" s="21">
        <f t="shared" si="2"/>
        <v>10</v>
      </c>
      <c r="B12" s="32" t="s">
        <v>29</v>
      </c>
      <c r="C12" s="33" t="s">
        <v>27</v>
      </c>
      <c r="D12" s="30">
        <v>100</v>
      </c>
      <c r="E12" s="25">
        <v>0</v>
      </c>
      <c r="F12" s="26">
        <f t="shared" ref="F12:F44" si="3">PRODUCT(D12,E12)</f>
        <v>0</v>
      </c>
      <c r="G12" s="25">
        <v>0</v>
      </c>
      <c r="H12" s="26">
        <f t="shared" ref="H12:H44" si="4">PRODUCT(D12,G12)</f>
        <v>0</v>
      </c>
      <c r="I12" s="34"/>
      <c r="J12" s="34"/>
    </row>
    <row r="13" spans="1:10" s="35" customFormat="1" ht="8.1" customHeight="1">
      <c r="A13" s="21">
        <f t="shared" si="2"/>
        <v>11</v>
      </c>
      <c r="B13" s="32" t="s">
        <v>30</v>
      </c>
      <c r="C13" s="33" t="s">
        <v>27</v>
      </c>
      <c r="D13" s="30">
        <v>150</v>
      </c>
      <c r="E13" s="25">
        <v>0</v>
      </c>
      <c r="F13" s="26">
        <f t="shared" si="3"/>
        <v>0</v>
      </c>
      <c r="G13" s="25">
        <v>0</v>
      </c>
      <c r="H13" s="26">
        <f t="shared" si="4"/>
        <v>0</v>
      </c>
      <c r="I13" s="34"/>
      <c r="J13" s="34"/>
    </row>
    <row r="14" spans="1:10" s="35" customFormat="1" ht="8.1" customHeight="1">
      <c r="A14" s="21">
        <f t="shared" si="2"/>
        <v>12</v>
      </c>
      <c r="B14" s="32" t="s">
        <v>31</v>
      </c>
      <c r="C14" s="33" t="s">
        <v>27</v>
      </c>
      <c r="D14" s="30">
        <v>60</v>
      </c>
      <c r="E14" s="25">
        <v>0</v>
      </c>
      <c r="F14" s="26">
        <f t="shared" si="3"/>
        <v>0</v>
      </c>
      <c r="G14" s="25">
        <v>0</v>
      </c>
      <c r="H14" s="26">
        <f t="shared" si="4"/>
        <v>0</v>
      </c>
      <c r="I14" s="36"/>
      <c r="J14" s="34"/>
    </row>
    <row r="15" spans="1:10" s="35" customFormat="1" ht="8.1" customHeight="1">
      <c r="A15" s="21">
        <f t="shared" si="2"/>
        <v>13</v>
      </c>
      <c r="B15" s="32" t="s">
        <v>32</v>
      </c>
      <c r="C15" s="33" t="s">
        <v>27</v>
      </c>
      <c r="D15" s="30">
        <v>20</v>
      </c>
      <c r="E15" s="25">
        <v>0</v>
      </c>
      <c r="F15" s="26">
        <f t="shared" si="3"/>
        <v>0</v>
      </c>
      <c r="G15" s="25">
        <v>0</v>
      </c>
      <c r="H15" s="26">
        <f t="shared" si="4"/>
        <v>0</v>
      </c>
      <c r="I15" s="36"/>
      <c r="J15" s="34"/>
    </row>
    <row r="16" spans="1:10" ht="8.1" customHeight="1">
      <c r="A16" s="21">
        <f t="shared" si="2"/>
        <v>14</v>
      </c>
      <c r="B16" s="31" t="s">
        <v>33</v>
      </c>
      <c r="C16" s="23" t="s">
        <v>27</v>
      </c>
      <c r="D16" s="24">
        <v>300</v>
      </c>
      <c r="E16" s="25">
        <v>0</v>
      </c>
      <c r="F16" s="26">
        <f t="shared" si="3"/>
        <v>0</v>
      </c>
      <c r="G16" s="25">
        <v>0</v>
      </c>
      <c r="H16" s="26">
        <f t="shared" si="4"/>
        <v>0</v>
      </c>
      <c r="I16" s="27"/>
      <c r="J16" s="28"/>
    </row>
    <row r="17" spans="1:10" ht="8.1" customHeight="1">
      <c r="A17" s="21">
        <f t="shared" si="2"/>
        <v>15</v>
      </c>
      <c r="B17" s="31" t="s">
        <v>34</v>
      </c>
      <c r="C17" s="23" t="s">
        <v>27</v>
      </c>
      <c r="D17" s="24">
        <v>300</v>
      </c>
      <c r="E17" s="25">
        <v>0</v>
      </c>
      <c r="F17" s="26">
        <f t="shared" si="3"/>
        <v>0</v>
      </c>
      <c r="G17" s="25">
        <v>0</v>
      </c>
      <c r="H17" s="26">
        <f t="shared" si="4"/>
        <v>0</v>
      </c>
      <c r="I17" s="28"/>
      <c r="J17" s="28"/>
    </row>
    <row r="18" spans="1:10" ht="8.1" customHeight="1">
      <c r="A18" s="21">
        <f t="shared" si="2"/>
        <v>16</v>
      </c>
      <c r="B18" s="31" t="s">
        <v>35</v>
      </c>
      <c r="C18" s="23" t="s">
        <v>27</v>
      </c>
      <c r="D18" s="24">
        <v>700</v>
      </c>
      <c r="E18" s="25">
        <v>0</v>
      </c>
      <c r="F18" s="26">
        <f t="shared" si="3"/>
        <v>0</v>
      </c>
      <c r="G18" s="25">
        <v>0</v>
      </c>
      <c r="H18" s="26">
        <f t="shared" si="4"/>
        <v>0</v>
      </c>
      <c r="I18" s="28"/>
      <c r="J18" s="28"/>
    </row>
    <row r="19" spans="1:10" ht="8.1" customHeight="1">
      <c r="A19" s="21">
        <f t="shared" si="2"/>
        <v>17</v>
      </c>
      <c r="B19" s="31" t="s">
        <v>36</v>
      </c>
      <c r="C19" s="23" t="s">
        <v>27</v>
      </c>
      <c r="D19" s="24">
        <v>700</v>
      </c>
      <c r="E19" s="25">
        <v>0</v>
      </c>
      <c r="F19" s="26">
        <f t="shared" si="3"/>
        <v>0</v>
      </c>
      <c r="G19" s="25">
        <v>0</v>
      </c>
      <c r="H19" s="26">
        <f t="shared" si="4"/>
        <v>0</v>
      </c>
      <c r="I19" s="28"/>
      <c r="J19" s="28"/>
    </row>
    <row r="20" spans="1:10" ht="8.1" customHeight="1">
      <c r="A20" s="21">
        <f t="shared" si="2"/>
        <v>18</v>
      </c>
      <c r="B20" s="31" t="s">
        <v>37</v>
      </c>
      <c r="C20" s="23" t="s">
        <v>27</v>
      </c>
      <c r="D20" s="24">
        <v>200</v>
      </c>
      <c r="E20" s="25">
        <v>0</v>
      </c>
      <c r="F20" s="26">
        <f t="shared" si="3"/>
        <v>0</v>
      </c>
      <c r="G20" s="25">
        <v>0</v>
      </c>
      <c r="H20" s="26">
        <f t="shared" si="4"/>
        <v>0</v>
      </c>
      <c r="I20" s="28"/>
      <c r="J20" s="28"/>
    </row>
    <row r="21" spans="1:10" ht="8.1" customHeight="1">
      <c r="A21" s="21">
        <f t="shared" si="2"/>
        <v>19</v>
      </c>
      <c r="B21" s="31" t="s">
        <v>38</v>
      </c>
      <c r="C21" s="23" t="s">
        <v>19</v>
      </c>
      <c r="D21" s="24">
        <v>40</v>
      </c>
      <c r="E21" s="25">
        <v>0</v>
      </c>
      <c r="F21" s="26">
        <f t="shared" si="3"/>
        <v>0</v>
      </c>
      <c r="G21" s="25">
        <v>0</v>
      </c>
      <c r="H21" s="26">
        <f t="shared" si="4"/>
        <v>0</v>
      </c>
      <c r="I21" s="27"/>
      <c r="J21" s="28"/>
    </row>
    <row r="22" spans="1:10" ht="8.1" customHeight="1">
      <c r="A22" s="21">
        <f t="shared" si="2"/>
        <v>20</v>
      </c>
      <c r="B22" s="31" t="s">
        <v>39</v>
      </c>
      <c r="C22" s="23" t="s">
        <v>19</v>
      </c>
      <c r="D22" s="24">
        <v>13</v>
      </c>
      <c r="E22" s="25">
        <v>0</v>
      </c>
      <c r="F22" s="26">
        <f t="shared" si="3"/>
        <v>0</v>
      </c>
      <c r="G22" s="25">
        <v>0</v>
      </c>
      <c r="H22" s="26">
        <f t="shared" si="4"/>
        <v>0</v>
      </c>
      <c r="I22" s="27"/>
      <c r="J22" s="28"/>
    </row>
    <row r="23" spans="1:10" ht="8.1" customHeight="1">
      <c r="A23" s="21">
        <f t="shared" si="2"/>
        <v>21</v>
      </c>
      <c r="B23" s="31" t="s">
        <v>40</v>
      </c>
      <c r="C23" s="23" t="s">
        <v>19</v>
      </c>
      <c r="D23" s="24">
        <v>1</v>
      </c>
      <c r="E23" s="25">
        <v>0</v>
      </c>
      <c r="F23" s="26">
        <f t="shared" si="3"/>
        <v>0</v>
      </c>
      <c r="G23" s="25">
        <v>0</v>
      </c>
      <c r="H23" s="26">
        <f t="shared" si="4"/>
        <v>0</v>
      </c>
      <c r="I23" s="27"/>
      <c r="J23" s="28"/>
    </row>
    <row r="24" spans="1:10" ht="8.1" customHeight="1">
      <c r="A24" s="21">
        <f t="shared" si="2"/>
        <v>22</v>
      </c>
      <c r="B24" s="31" t="s">
        <v>41</v>
      </c>
      <c r="C24" s="23" t="s">
        <v>19</v>
      </c>
      <c r="D24" s="24">
        <v>1</v>
      </c>
      <c r="E24" s="25">
        <v>0</v>
      </c>
      <c r="F24" s="26">
        <f t="shared" si="3"/>
        <v>0</v>
      </c>
      <c r="G24" s="25">
        <v>0</v>
      </c>
      <c r="H24" s="26">
        <f t="shared" si="4"/>
        <v>0</v>
      </c>
      <c r="I24" s="27"/>
      <c r="J24" s="28"/>
    </row>
    <row r="25" spans="1:10" s="35" customFormat="1" ht="8.1" customHeight="1">
      <c r="A25" s="21">
        <f t="shared" si="2"/>
        <v>23</v>
      </c>
      <c r="B25" s="32" t="s">
        <v>42</v>
      </c>
      <c r="C25" s="33" t="s">
        <v>19</v>
      </c>
      <c r="D25" s="30">
        <v>18</v>
      </c>
      <c r="E25" s="25">
        <v>0</v>
      </c>
      <c r="F25" s="26">
        <f t="shared" si="3"/>
        <v>0</v>
      </c>
      <c r="G25" s="25">
        <v>0</v>
      </c>
      <c r="H25" s="26">
        <f t="shared" si="4"/>
        <v>0</v>
      </c>
      <c r="I25" s="34"/>
      <c r="J25" s="34"/>
    </row>
    <row r="26" spans="1:10" s="35" customFormat="1" ht="8.1" customHeight="1">
      <c r="A26" s="21">
        <f t="shared" si="2"/>
        <v>24</v>
      </c>
      <c r="B26" s="32" t="s">
        <v>43</v>
      </c>
      <c r="C26" s="33" t="s">
        <v>19</v>
      </c>
      <c r="D26" s="30">
        <v>4</v>
      </c>
      <c r="E26" s="25">
        <v>0</v>
      </c>
      <c r="F26" s="26">
        <f t="shared" si="3"/>
        <v>0</v>
      </c>
      <c r="G26" s="25">
        <v>0</v>
      </c>
      <c r="H26" s="26">
        <f t="shared" si="4"/>
        <v>0</v>
      </c>
      <c r="I26" s="34"/>
      <c r="J26" s="34"/>
    </row>
    <row r="27" spans="1:10" ht="8.1" customHeight="1">
      <c r="A27" s="21">
        <f t="shared" si="2"/>
        <v>25</v>
      </c>
      <c r="B27" s="31" t="s">
        <v>44</v>
      </c>
      <c r="C27" s="23" t="s">
        <v>19</v>
      </c>
      <c r="D27" s="24">
        <v>3</v>
      </c>
      <c r="E27" s="25">
        <v>0</v>
      </c>
      <c r="F27" s="26">
        <f t="shared" si="3"/>
        <v>0</v>
      </c>
      <c r="G27" s="25">
        <v>0</v>
      </c>
      <c r="H27" s="26">
        <f t="shared" si="4"/>
        <v>0</v>
      </c>
      <c r="I27" s="28"/>
      <c r="J27" s="28"/>
    </row>
    <row r="28" spans="1:10" ht="8.1" customHeight="1">
      <c r="A28" s="21">
        <f t="shared" si="2"/>
        <v>26</v>
      </c>
      <c r="B28" s="31" t="s">
        <v>45</v>
      </c>
      <c r="C28" s="23" t="s">
        <v>19</v>
      </c>
      <c r="D28" s="24">
        <v>2</v>
      </c>
      <c r="E28" s="25">
        <v>0</v>
      </c>
      <c r="F28" s="26">
        <f t="shared" si="3"/>
        <v>0</v>
      </c>
      <c r="G28" s="25">
        <v>0</v>
      </c>
      <c r="H28" s="26">
        <f t="shared" si="4"/>
        <v>0</v>
      </c>
      <c r="I28" s="28"/>
      <c r="J28" s="28"/>
    </row>
    <row r="29" spans="1:10" ht="8.1" customHeight="1">
      <c r="A29" s="21">
        <f t="shared" si="2"/>
        <v>27</v>
      </c>
      <c r="B29" s="31" t="s">
        <v>46</v>
      </c>
      <c r="C29" s="23" t="s">
        <v>19</v>
      </c>
      <c r="D29" s="24">
        <v>14</v>
      </c>
      <c r="E29" s="25">
        <v>0</v>
      </c>
      <c r="F29" s="26">
        <f t="shared" si="3"/>
        <v>0</v>
      </c>
      <c r="G29" s="25">
        <v>0</v>
      </c>
      <c r="H29" s="26">
        <f t="shared" si="4"/>
        <v>0</v>
      </c>
      <c r="I29" s="28"/>
      <c r="J29" s="28"/>
    </row>
    <row r="30" spans="1:10" ht="8.1" customHeight="1">
      <c r="A30" s="21">
        <f t="shared" si="2"/>
        <v>28</v>
      </c>
      <c r="B30" s="32" t="s">
        <v>47</v>
      </c>
      <c r="C30" s="33" t="s">
        <v>19</v>
      </c>
      <c r="D30" s="30">
        <v>2</v>
      </c>
      <c r="E30" s="25">
        <v>0</v>
      </c>
      <c r="F30" s="26">
        <f t="shared" si="3"/>
        <v>0</v>
      </c>
      <c r="G30" s="25">
        <v>0</v>
      </c>
      <c r="H30" s="26">
        <f t="shared" si="4"/>
        <v>0</v>
      </c>
      <c r="I30" s="34"/>
      <c r="J30" s="34"/>
    </row>
    <row r="31" spans="1:10" s="35" customFormat="1" ht="8.1" customHeight="1">
      <c r="A31" s="21">
        <f t="shared" si="2"/>
        <v>29</v>
      </c>
      <c r="B31" s="32" t="s">
        <v>48</v>
      </c>
      <c r="C31" s="33" t="s">
        <v>19</v>
      </c>
      <c r="D31" s="30">
        <v>12</v>
      </c>
      <c r="E31" s="25">
        <v>0</v>
      </c>
      <c r="F31" s="26">
        <f t="shared" si="3"/>
        <v>0</v>
      </c>
      <c r="G31" s="25">
        <v>0</v>
      </c>
      <c r="H31" s="26">
        <f t="shared" si="4"/>
        <v>0</v>
      </c>
      <c r="I31" s="34"/>
      <c r="J31" s="34"/>
    </row>
    <row r="32" spans="1:10" s="35" customFormat="1" ht="8.1" customHeight="1">
      <c r="A32" s="21">
        <f t="shared" si="2"/>
        <v>30</v>
      </c>
      <c r="B32" s="32" t="s">
        <v>49</v>
      </c>
      <c r="C32" s="33" t="s">
        <v>19</v>
      </c>
      <c r="D32" s="30">
        <v>1</v>
      </c>
      <c r="E32" s="25">
        <v>0</v>
      </c>
      <c r="F32" s="26">
        <f t="shared" si="3"/>
        <v>0</v>
      </c>
      <c r="G32" s="25">
        <v>0</v>
      </c>
      <c r="H32" s="26">
        <f t="shared" si="4"/>
        <v>0</v>
      </c>
      <c r="I32" s="34"/>
      <c r="J32" s="34"/>
    </row>
    <row r="33" spans="1:10" ht="8.1" customHeight="1">
      <c r="A33" s="21">
        <f t="shared" si="2"/>
        <v>31</v>
      </c>
      <c r="B33" s="31" t="s">
        <v>50</v>
      </c>
      <c r="C33" s="23" t="s">
        <v>19</v>
      </c>
      <c r="D33" s="24">
        <v>8</v>
      </c>
      <c r="E33" s="25">
        <v>0</v>
      </c>
      <c r="F33" s="26">
        <f t="shared" si="3"/>
        <v>0</v>
      </c>
      <c r="G33" s="25">
        <v>0</v>
      </c>
      <c r="H33" s="26">
        <f t="shared" si="4"/>
        <v>0</v>
      </c>
      <c r="I33" s="27"/>
      <c r="J33" s="28"/>
    </row>
    <row r="34" spans="1:10" ht="8.1" customHeight="1">
      <c r="A34" s="21">
        <f t="shared" si="2"/>
        <v>32</v>
      </c>
      <c r="B34" s="31" t="s">
        <v>51</v>
      </c>
      <c r="C34" s="23" t="s">
        <v>19</v>
      </c>
      <c r="D34" s="24">
        <v>4</v>
      </c>
      <c r="E34" s="25">
        <v>0</v>
      </c>
      <c r="F34" s="26">
        <f t="shared" si="3"/>
        <v>0</v>
      </c>
      <c r="G34" s="25">
        <v>0</v>
      </c>
      <c r="H34" s="26">
        <f t="shared" si="4"/>
        <v>0</v>
      </c>
      <c r="I34" s="27"/>
      <c r="J34" s="28"/>
    </row>
    <row r="35" spans="1:10" s="35" customFormat="1" ht="8.1" customHeight="1">
      <c r="A35" s="21">
        <f t="shared" si="2"/>
        <v>33</v>
      </c>
      <c r="B35" s="32" t="s">
        <v>52</v>
      </c>
      <c r="C35" s="33" t="s">
        <v>19</v>
      </c>
      <c r="D35" s="30">
        <v>4</v>
      </c>
      <c r="E35" s="25">
        <v>0</v>
      </c>
      <c r="F35" s="26">
        <f t="shared" si="3"/>
        <v>0</v>
      </c>
      <c r="G35" s="25">
        <v>0</v>
      </c>
      <c r="H35" s="26">
        <f t="shared" si="4"/>
        <v>0</v>
      </c>
      <c r="I35" s="36"/>
      <c r="J35" s="34"/>
    </row>
    <row r="36" spans="1:10" ht="8.1" customHeight="1">
      <c r="A36" s="21">
        <f t="shared" si="2"/>
        <v>34</v>
      </c>
      <c r="B36" s="31" t="s">
        <v>53</v>
      </c>
      <c r="C36" s="23" t="s">
        <v>27</v>
      </c>
      <c r="D36" s="24">
        <v>50</v>
      </c>
      <c r="E36" s="25">
        <v>0</v>
      </c>
      <c r="F36" s="26">
        <f t="shared" si="3"/>
        <v>0</v>
      </c>
      <c r="G36" s="25">
        <v>0</v>
      </c>
      <c r="H36" s="26">
        <f t="shared" si="4"/>
        <v>0</v>
      </c>
      <c r="I36" s="27"/>
      <c r="J36" s="28"/>
    </row>
    <row r="37" spans="1:10" ht="8.1" customHeight="1">
      <c r="A37" s="21">
        <f t="shared" si="2"/>
        <v>35</v>
      </c>
      <c r="B37" s="32" t="s">
        <v>54</v>
      </c>
      <c r="C37" s="23" t="s">
        <v>27</v>
      </c>
      <c r="D37" s="30">
        <v>20</v>
      </c>
      <c r="E37" s="25">
        <v>0</v>
      </c>
      <c r="F37" s="26">
        <f t="shared" si="3"/>
        <v>0</v>
      </c>
      <c r="G37" s="25">
        <v>0</v>
      </c>
      <c r="H37" s="26">
        <f t="shared" si="4"/>
        <v>0</v>
      </c>
      <c r="I37" s="27"/>
      <c r="J37" s="28"/>
    </row>
    <row r="38" spans="1:10" ht="8.1" customHeight="1">
      <c r="A38" s="21">
        <f t="shared" si="2"/>
        <v>36</v>
      </c>
      <c r="B38" s="31" t="s">
        <v>55</v>
      </c>
      <c r="C38" s="23" t="s">
        <v>27</v>
      </c>
      <c r="D38" s="24">
        <v>10</v>
      </c>
      <c r="E38" s="25">
        <v>0</v>
      </c>
      <c r="F38" s="26">
        <f t="shared" si="3"/>
        <v>0</v>
      </c>
      <c r="G38" s="25">
        <v>0</v>
      </c>
      <c r="H38" s="26">
        <f t="shared" si="4"/>
        <v>0</v>
      </c>
      <c r="I38" s="27"/>
      <c r="J38" s="28"/>
    </row>
    <row r="39" spans="1:10" ht="8.1" customHeight="1">
      <c r="A39" s="21">
        <f t="shared" si="2"/>
        <v>37</v>
      </c>
      <c r="B39" s="31" t="s">
        <v>56</v>
      </c>
      <c r="C39" s="23" t="s">
        <v>57</v>
      </c>
      <c r="D39" s="24">
        <v>1</v>
      </c>
      <c r="E39" s="25">
        <v>0</v>
      </c>
      <c r="F39" s="26">
        <f t="shared" si="3"/>
        <v>0</v>
      </c>
      <c r="G39" s="25">
        <v>0</v>
      </c>
      <c r="H39" s="26">
        <f t="shared" si="4"/>
        <v>0</v>
      </c>
      <c r="I39" s="28"/>
      <c r="J39" s="28"/>
    </row>
    <row r="40" spans="1:10" ht="8.1" customHeight="1">
      <c r="A40" s="21">
        <f t="shared" si="2"/>
        <v>38</v>
      </c>
      <c r="B40" s="31" t="s">
        <v>58</v>
      </c>
      <c r="C40" s="23" t="s">
        <v>19</v>
      </c>
      <c r="D40" s="24">
        <v>16</v>
      </c>
      <c r="E40" s="25">
        <v>0</v>
      </c>
      <c r="F40" s="26">
        <f t="shared" si="3"/>
        <v>0</v>
      </c>
      <c r="G40" s="25">
        <v>0</v>
      </c>
      <c r="H40" s="26">
        <f t="shared" si="4"/>
        <v>0</v>
      </c>
      <c r="I40" s="28"/>
      <c r="J40" s="28"/>
    </row>
    <row r="41" spans="1:10" ht="8.1" customHeight="1">
      <c r="A41" s="21">
        <f t="shared" si="2"/>
        <v>39</v>
      </c>
      <c r="B41" s="37" t="s">
        <v>59</v>
      </c>
      <c r="C41" s="38" t="s">
        <v>19</v>
      </c>
      <c r="D41" s="39">
        <v>8</v>
      </c>
      <c r="E41" s="25">
        <v>0</v>
      </c>
      <c r="F41" s="26">
        <f t="shared" si="3"/>
        <v>0</v>
      </c>
      <c r="G41" s="25">
        <v>0</v>
      </c>
      <c r="H41" s="26">
        <f t="shared" si="4"/>
        <v>0</v>
      </c>
      <c r="I41" s="28"/>
      <c r="J41" s="28"/>
    </row>
    <row r="42" spans="1:10" ht="8.1" customHeight="1">
      <c r="A42" s="21">
        <f t="shared" si="2"/>
        <v>40</v>
      </c>
      <c r="B42" s="40" t="s">
        <v>60</v>
      </c>
      <c r="C42" s="38" t="s">
        <v>19</v>
      </c>
      <c r="D42" s="41">
        <v>3</v>
      </c>
      <c r="E42" s="25">
        <v>0</v>
      </c>
      <c r="F42" s="26">
        <f t="shared" si="3"/>
        <v>0</v>
      </c>
      <c r="G42" s="25">
        <v>0</v>
      </c>
      <c r="H42" s="26">
        <f t="shared" si="4"/>
        <v>0</v>
      </c>
      <c r="I42" s="28"/>
      <c r="J42" s="28"/>
    </row>
    <row r="43" spans="1:10" ht="8.1" customHeight="1">
      <c r="A43" s="21">
        <f t="shared" si="2"/>
        <v>41</v>
      </c>
      <c r="B43" s="40" t="s">
        <v>61</v>
      </c>
      <c r="C43" s="38" t="s">
        <v>19</v>
      </c>
      <c r="D43" s="41">
        <v>1</v>
      </c>
      <c r="E43" s="25">
        <v>0</v>
      </c>
      <c r="F43" s="26">
        <f t="shared" si="3"/>
        <v>0</v>
      </c>
      <c r="G43" s="25">
        <v>0</v>
      </c>
      <c r="H43" s="26">
        <f t="shared" si="4"/>
        <v>0</v>
      </c>
      <c r="I43" s="28"/>
      <c r="J43" s="28"/>
    </row>
    <row r="44" spans="1:10" ht="8.1" customHeight="1">
      <c r="A44" s="21">
        <f t="shared" si="2"/>
        <v>42</v>
      </c>
      <c r="B44" s="42" t="s">
        <v>62</v>
      </c>
      <c r="C44" s="43" t="s">
        <v>63</v>
      </c>
      <c r="D44" s="44">
        <v>120</v>
      </c>
      <c r="E44" s="25">
        <v>0</v>
      </c>
      <c r="F44" s="26">
        <f t="shared" si="3"/>
        <v>0</v>
      </c>
      <c r="G44" s="25">
        <v>0</v>
      </c>
      <c r="H44" s="26">
        <f t="shared" si="4"/>
        <v>0</v>
      </c>
      <c r="I44" s="28"/>
      <c r="J44" s="28"/>
    </row>
    <row r="45" spans="1:10" ht="8.1" customHeight="1">
      <c r="A45" s="45">
        <f t="shared" si="2"/>
        <v>43</v>
      </c>
      <c r="B45" s="46"/>
      <c r="C45" s="47"/>
      <c r="D45" s="47"/>
      <c r="E45" s="47"/>
      <c r="F45" s="48">
        <f>SUM(F3:F44)</f>
        <v>0</v>
      </c>
      <c r="G45" s="46"/>
      <c r="H45" s="48">
        <f>SUM(H3:H44)</f>
        <v>0</v>
      </c>
      <c r="I45" s="49"/>
      <c r="J45" s="49"/>
    </row>
    <row r="46" spans="1:10" ht="8.1" customHeight="1">
      <c r="A46" s="50">
        <f t="shared" si="2"/>
        <v>44</v>
      </c>
      <c r="B46" s="51" t="s">
        <v>64</v>
      </c>
      <c r="C46" s="52"/>
      <c r="D46" s="53">
        <v>3</v>
      </c>
      <c r="E46" s="52" t="s">
        <v>65</v>
      </c>
      <c r="F46" s="54">
        <f>ROUND(F45*D46*0.01,1)</f>
        <v>0</v>
      </c>
      <c r="G46" s="55"/>
      <c r="H46" s="56"/>
      <c r="I46" s="49"/>
      <c r="J46" s="49"/>
    </row>
    <row r="47" spans="1:10" ht="8.1" customHeight="1">
      <c r="A47" s="50">
        <f t="shared" si="2"/>
        <v>45</v>
      </c>
      <c r="B47" s="51" t="s">
        <v>66</v>
      </c>
      <c r="C47" s="52"/>
      <c r="D47" s="53">
        <v>25</v>
      </c>
      <c r="E47" s="52" t="s">
        <v>65</v>
      </c>
      <c r="F47" s="57"/>
      <c r="G47" s="55"/>
      <c r="H47" s="54">
        <f>ROUND(H45*D47*0.01,1)</f>
        <v>0</v>
      </c>
      <c r="I47" s="49"/>
      <c r="J47" s="49"/>
    </row>
    <row r="48" spans="1:10" ht="8.1" customHeight="1">
      <c r="A48" s="58">
        <f t="shared" si="2"/>
        <v>46</v>
      </c>
      <c r="B48" s="59" t="s">
        <v>67</v>
      </c>
      <c r="C48" s="60"/>
      <c r="D48" s="60"/>
      <c r="E48" s="60"/>
      <c r="F48" s="61">
        <f>SUM(F45:F47)</f>
        <v>0</v>
      </c>
      <c r="G48" s="62"/>
      <c r="H48" s="61">
        <f>SUM(H45:H47)</f>
        <v>0</v>
      </c>
      <c r="I48" s="49"/>
      <c r="J48" s="49"/>
    </row>
    <row r="49" spans="1:10" ht="8.1" customHeight="1"/>
    <row r="50" spans="1:10" ht="8.1" customHeight="1"/>
    <row r="51" spans="1:10" ht="8.1" customHeight="1">
      <c r="B51" s="63"/>
      <c r="C51" s="52"/>
      <c r="D51" s="52"/>
      <c r="E51" s="52"/>
      <c r="F51" s="64"/>
      <c r="G51" s="52"/>
      <c r="H51" s="64"/>
      <c r="I51" s="49"/>
      <c r="J51" s="49"/>
    </row>
    <row r="52" spans="1:10" ht="9.9499999999999993" customHeight="1">
      <c r="B52" s="13" t="s">
        <v>68</v>
      </c>
      <c r="C52" s="14"/>
      <c r="D52" s="14"/>
      <c r="E52" s="133" t="s">
        <v>10</v>
      </c>
      <c r="F52" s="133"/>
      <c r="G52" s="133" t="s">
        <v>11</v>
      </c>
      <c r="H52" s="133"/>
    </row>
    <row r="53" spans="1:10" ht="8.1" customHeight="1">
      <c r="A53" s="16" t="s">
        <v>12</v>
      </c>
      <c r="B53" s="17" t="s">
        <v>13</v>
      </c>
      <c r="C53" s="18" t="s">
        <v>14</v>
      </c>
      <c r="D53" s="19" t="s">
        <v>15</v>
      </c>
      <c r="E53" s="18" t="s">
        <v>16</v>
      </c>
      <c r="F53" s="19" t="s">
        <v>17</v>
      </c>
      <c r="G53" s="18" t="s">
        <v>16</v>
      </c>
      <c r="H53" s="19" t="s">
        <v>17</v>
      </c>
      <c r="I53" s="15"/>
    </row>
    <row r="54" spans="1:10" ht="18" customHeight="1">
      <c r="A54" s="21">
        <f>(SUM(A48,1))</f>
        <v>47</v>
      </c>
      <c r="B54" s="65" t="s">
        <v>69</v>
      </c>
      <c r="C54" s="66" t="s">
        <v>19</v>
      </c>
      <c r="D54" s="67">
        <v>1</v>
      </c>
      <c r="E54" s="25">
        <v>0</v>
      </c>
      <c r="F54" s="26">
        <f t="shared" ref="F54:F70" si="5">PRODUCT(D54,E54)</f>
        <v>0</v>
      </c>
      <c r="G54" s="25">
        <v>0</v>
      </c>
      <c r="H54" s="26">
        <f t="shared" ref="H54:H70" si="6">PRODUCT(D54,G54)</f>
        <v>0</v>
      </c>
      <c r="I54" s="28"/>
      <c r="J54" s="28"/>
    </row>
    <row r="55" spans="1:10" ht="8.1" customHeight="1">
      <c r="A55" s="21">
        <f t="shared" ref="A55:A74" si="7">(SUM(A54,1))</f>
        <v>48</v>
      </c>
      <c r="B55" s="22" t="s">
        <v>70</v>
      </c>
      <c r="C55" s="66" t="s">
        <v>19</v>
      </c>
      <c r="D55" s="68">
        <v>1</v>
      </c>
      <c r="E55" s="25">
        <v>0</v>
      </c>
      <c r="F55" s="26">
        <f t="shared" si="5"/>
        <v>0</v>
      </c>
      <c r="G55" s="25">
        <v>0</v>
      </c>
      <c r="H55" s="26">
        <f t="shared" si="6"/>
        <v>0</v>
      </c>
      <c r="I55" s="27"/>
      <c r="J55" s="28"/>
    </row>
    <row r="56" spans="1:10" ht="8.1" customHeight="1">
      <c r="A56" s="21">
        <f t="shared" si="7"/>
        <v>49</v>
      </c>
      <c r="B56" s="65" t="s">
        <v>71</v>
      </c>
      <c r="C56" s="66" t="s">
        <v>19</v>
      </c>
      <c r="D56" s="67">
        <v>1</v>
      </c>
      <c r="E56" s="25">
        <v>0</v>
      </c>
      <c r="F56" s="26">
        <f t="shared" si="5"/>
        <v>0</v>
      </c>
      <c r="G56" s="25">
        <v>0</v>
      </c>
      <c r="H56" s="26">
        <f t="shared" si="6"/>
        <v>0</v>
      </c>
      <c r="I56" s="27"/>
      <c r="J56" s="28"/>
    </row>
    <row r="57" spans="1:10" ht="8.1" customHeight="1">
      <c r="A57" s="21">
        <f t="shared" si="7"/>
        <v>50</v>
      </c>
      <c r="B57" s="69" t="s">
        <v>72</v>
      </c>
      <c r="C57" s="66" t="s">
        <v>19</v>
      </c>
      <c r="D57" s="68">
        <v>1</v>
      </c>
      <c r="E57" s="25">
        <v>0</v>
      </c>
      <c r="F57" s="26">
        <f t="shared" si="5"/>
        <v>0</v>
      </c>
      <c r="G57" s="25">
        <v>0</v>
      </c>
      <c r="H57" s="26">
        <f t="shared" si="6"/>
        <v>0</v>
      </c>
      <c r="I57" s="27"/>
      <c r="J57" s="28"/>
    </row>
    <row r="58" spans="1:10" ht="8.1" customHeight="1">
      <c r="A58" s="21">
        <f t="shared" si="7"/>
        <v>51</v>
      </c>
      <c r="B58" s="69" t="s">
        <v>73</v>
      </c>
      <c r="C58" s="66" t="s">
        <v>19</v>
      </c>
      <c r="D58" s="68">
        <v>1</v>
      </c>
      <c r="E58" s="25">
        <v>0</v>
      </c>
      <c r="F58" s="26">
        <f t="shared" si="5"/>
        <v>0</v>
      </c>
      <c r="G58" s="25">
        <v>0</v>
      </c>
      <c r="H58" s="26">
        <f t="shared" si="6"/>
        <v>0</v>
      </c>
      <c r="I58" s="27"/>
      <c r="J58" s="28"/>
    </row>
    <row r="59" spans="1:10" ht="8.1" customHeight="1">
      <c r="A59" s="21">
        <f t="shared" si="7"/>
        <v>52</v>
      </c>
      <c r="B59" s="69" t="s">
        <v>74</v>
      </c>
      <c r="C59" s="66" t="s">
        <v>19</v>
      </c>
      <c r="D59" s="68">
        <v>4</v>
      </c>
      <c r="E59" s="25">
        <v>0</v>
      </c>
      <c r="F59" s="26">
        <f t="shared" si="5"/>
        <v>0</v>
      </c>
      <c r="G59" s="25">
        <v>0</v>
      </c>
      <c r="H59" s="26">
        <f t="shared" si="6"/>
        <v>0</v>
      </c>
      <c r="I59" s="27"/>
      <c r="J59" s="28"/>
    </row>
    <row r="60" spans="1:10" ht="8.1" customHeight="1">
      <c r="A60" s="21">
        <f t="shared" si="7"/>
        <v>53</v>
      </c>
      <c r="B60" s="69" t="s">
        <v>75</v>
      </c>
      <c r="C60" s="66" t="s">
        <v>19</v>
      </c>
      <c r="D60" s="68">
        <v>25</v>
      </c>
      <c r="E60" s="25">
        <v>0</v>
      </c>
      <c r="F60" s="26">
        <f t="shared" si="5"/>
        <v>0</v>
      </c>
      <c r="G60" s="25">
        <v>0</v>
      </c>
      <c r="H60" s="26">
        <f t="shared" si="6"/>
        <v>0</v>
      </c>
      <c r="I60" s="27"/>
      <c r="J60" s="28"/>
    </row>
    <row r="61" spans="1:10" ht="8.1" customHeight="1">
      <c r="A61" s="21">
        <f t="shared" si="7"/>
        <v>54</v>
      </c>
      <c r="B61" s="69" t="s">
        <v>76</v>
      </c>
      <c r="C61" s="66" t="s">
        <v>19</v>
      </c>
      <c r="D61" s="68">
        <v>4</v>
      </c>
      <c r="E61" s="25">
        <v>0</v>
      </c>
      <c r="F61" s="26">
        <f t="shared" si="5"/>
        <v>0</v>
      </c>
      <c r="G61" s="25">
        <v>0</v>
      </c>
      <c r="H61" s="26">
        <f t="shared" si="6"/>
        <v>0</v>
      </c>
      <c r="I61" s="27"/>
      <c r="J61" s="28"/>
    </row>
    <row r="62" spans="1:10" ht="8.1" customHeight="1">
      <c r="A62" s="21">
        <f t="shared" si="7"/>
        <v>55</v>
      </c>
      <c r="B62" s="69" t="s">
        <v>77</v>
      </c>
      <c r="C62" s="66" t="s">
        <v>19</v>
      </c>
      <c r="D62" s="68">
        <v>2</v>
      </c>
      <c r="E62" s="25">
        <v>0</v>
      </c>
      <c r="F62" s="26">
        <f t="shared" si="5"/>
        <v>0</v>
      </c>
      <c r="G62" s="25">
        <v>0</v>
      </c>
      <c r="H62" s="26">
        <f t="shared" si="6"/>
        <v>0</v>
      </c>
      <c r="I62" s="27"/>
      <c r="J62" s="28"/>
    </row>
    <row r="63" spans="1:10" ht="8.1" customHeight="1">
      <c r="A63" s="21">
        <f t="shared" si="7"/>
        <v>56</v>
      </c>
      <c r="B63" s="69" t="s">
        <v>78</v>
      </c>
      <c r="C63" s="66" t="s">
        <v>19</v>
      </c>
      <c r="D63" s="68">
        <v>7</v>
      </c>
      <c r="E63" s="25">
        <v>0</v>
      </c>
      <c r="F63" s="26">
        <f t="shared" si="5"/>
        <v>0</v>
      </c>
      <c r="G63" s="25">
        <v>0</v>
      </c>
      <c r="H63" s="26">
        <f t="shared" si="6"/>
        <v>0</v>
      </c>
      <c r="I63" s="27"/>
      <c r="J63" s="28"/>
    </row>
    <row r="64" spans="1:10" ht="8.1" customHeight="1">
      <c r="A64" s="21">
        <f t="shared" si="7"/>
        <v>57</v>
      </c>
      <c r="B64" s="65" t="s">
        <v>79</v>
      </c>
      <c r="C64" s="70" t="s">
        <v>19</v>
      </c>
      <c r="D64" s="67">
        <v>5</v>
      </c>
      <c r="E64" s="25">
        <v>0</v>
      </c>
      <c r="F64" s="26">
        <f t="shared" si="5"/>
        <v>0</v>
      </c>
      <c r="G64" s="25">
        <v>0</v>
      </c>
      <c r="H64" s="26">
        <f t="shared" si="6"/>
        <v>0</v>
      </c>
      <c r="I64" s="36"/>
      <c r="J64" s="34"/>
    </row>
    <row r="65" spans="1:10" ht="8.1" customHeight="1">
      <c r="A65" s="21">
        <f t="shared" si="7"/>
        <v>58</v>
      </c>
      <c r="B65" s="69" t="s">
        <v>80</v>
      </c>
      <c r="C65" s="66" t="s">
        <v>19</v>
      </c>
      <c r="D65" s="68">
        <v>6</v>
      </c>
      <c r="E65" s="25">
        <v>0</v>
      </c>
      <c r="F65" s="26">
        <f t="shared" si="5"/>
        <v>0</v>
      </c>
      <c r="G65" s="25">
        <v>0</v>
      </c>
      <c r="H65" s="26">
        <f t="shared" si="6"/>
        <v>0</v>
      </c>
      <c r="I65" s="28"/>
      <c r="J65" s="28"/>
    </row>
    <row r="66" spans="1:10" ht="8.1" customHeight="1">
      <c r="A66" s="21">
        <f t="shared" si="7"/>
        <v>59</v>
      </c>
      <c r="B66" s="69" t="s">
        <v>81</v>
      </c>
      <c r="C66" s="66" t="s">
        <v>19</v>
      </c>
      <c r="D66" s="68">
        <v>2</v>
      </c>
      <c r="E66" s="25">
        <v>0</v>
      </c>
      <c r="F66" s="26">
        <f t="shared" si="5"/>
        <v>0</v>
      </c>
      <c r="G66" s="25">
        <v>0</v>
      </c>
      <c r="H66" s="26">
        <f t="shared" si="6"/>
        <v>0</v>
      </c>
      <c r="I66" s="28"/>
      <c r="J66" s="28"/>
    </row>
    <row r="67" spans="1:10" ht="8.1" customHeight="1">
      <c r="A67" s="21">
        <f t="shared" si="7"/>
        <v>60</v>
      </c>
      <c r="B67" s="69" t="s">
        <v>82</v>
      </c>
      <c r="C67" s="66" t="s">
        <v>19</v>
      </c>
      <c r="D67" s="68">
        <v>1</v>
      </c>
      <c r="E67" s="25">
        <v>0</v>
      </c>
      <c r="F67" s="26">
        <f t="shared" si="5"/>
        <v>0</v>
      </c>
      <c r="G67" s="25">
        <v>0</v>
      </c>
      <c r="H67" s="26">
        <f t="shared" si="6"/>
        <v>0</v>
      </c>
      <c r="I67" s="28"/>
      <c r="J67" s="28"/>
    </row>
    <row r="68" spans="1:10" ht="8.1" customHeight="1">
      <c r="A68" s="21">
        <f t="shared" si="7"/>
        <v>61</v>
      </c>
      <c r="B68" s="65" t="s">
        <v>83</v>
      </c>
      <c r="C68" s="66" t="s">
        <v>19</v>
      </c>
      <c r="D68" s="67">
        <v>1</v>
      </c>
      <c r="E68" s="25">
        <v>0</v>
      </c>
      <c r="F68" s="26">
        <f t="shared" si="5"/>
        <v>0</v>
      </c>
      <c r="G68" s="25">
        <v>0</v>
      </c>
      <c r="H68" s="26">
        <f t="shared" si="6"/>
        <v>0</v>
      </c>
      <c r="I68" s="27"/>
      <c r="J68" s="28"/>
    </row>
    <row r="69" spans="1:10" ht="8.1" customHeight="1">
      <c r="A69" s="21">
        <f t="shared" si="7"/>
        <v>62</v>
      </c>
      <c r="B69" s="69" t="s">
        <v>84</v>
      </c>
      <c r="C69" s="66" t="s">
        <v>19</v>
      </c>
      <c r="D69" s="68">
        <v>39</v>
      </c>
      <c r="E69" s="25">
        <v>0</v>
      </c>
      <c r="F69" s="26">
        <f t="shared" si="5"/>
        <v>0</v>
      </c>
      <c r="G69" s="25">
        <v>0</v>
      </c>
      <c r="H69" s="26">
        <f t="shared" si="6"/>
        <v>0</v>
      </c>
      <c r="I69" s="27"/>
      <c r="J69" s="28"/>
    </row>
    <row r="70" spans="1:10" ht="8.1" customHeight="1">
      <c r="A70" s="21">
        <f t="shared" si="7"/>
        <v>63</v>
      </c>
      <c r="B70" s="69" t="s">
        <v>85</v>
      </c>
      <c r="C70" s="66" t="s">
        <v>57</v>
      </c>
      <c r="D70" s="68">
        <v>1</v>
      </c>
      <c r="E70" s="25">
        <v>0</v>
      </c>
      <c r="F70" s="26">
        <f t="shared" si="5"/>
        <v>0</v>
      </c>
      <c r="G70" s="25">
        <v>0</v>
      </c>
      <c r="H70" s="26">
        <f t="shared" si="6"/>
        <v>0</v>
      </c>
      <c r="I70" s="27"/>
      <c r="J70" s="28"/>
    </row>
    <row r="71" spans="1:10" ht="8.1" customHeight="1">
      <c r="A71" s="45">
        <f t="shared" si="7"/>
        <v>64</v>
      </c>
      <c r="B71" s="46"/>
      <c r="C71" s="47"/>
      <c r="D71" s="47"/>
      <c r="E71" s="47"/>
      <c r="F71" s="48">
        <f>SUM(F54:F70)</f>
        <v>0</v>
      </c>
      <c r="G71" s="46"/>
      <c r="H71" s="48">
        <f>SUM(H54:H70)</f>
        <v>0</v>
      </c>
      <c r="I71" s="49"/>
      <c r="J71" s="49"/>
    </row>
    <row r="72" spans="1:10" ht="8.1" customHeight="1">
      <c r="A72" s="50">
        <f t="shared" si="7"/>
        <v>65</v>
      </c>
      <c r="B72" s="51" t="s">
        <v>64</v>
      </c>
      <c r="C72" s="52"/>
      <c r="D72" s="53">
        <v>3</v>
      </c>
      <c r="E72" s="52" t="s">
        <v>65</v>
      </c>
      <c r="F72" s="54">
        <f>ROUND(F71*D72*0.01,1)</f>
        <v>0</v>
      </c>
      <c r="G72" s="55"/>
      <c r="H72" s="56"/>
      <c r="I72" s="49"/>
      <c r="J72" s="49"/>
    </row>
    <row r="73" spans="1:10" ht="8.1" customHeight="1">
      <c r="A73" s="50">
        <f t="shared" si="7"/>
        <v>66</v>
      </c>
      <c r="B73" s="51" t="s">
        <v>66</v>
      </c>
      <c r="C73" s="52"/>
      <c r="D73" s="53">
        <v>6</v>
      </c>
      <c r="E73" s="52" t="s">
        <v>65</v>
      </c>
      <c r="F73" s="57"/>
      <c r="G73" s="55"/>
      <c r="H73" s="54">
        <f>ROUND(H71*D73*0.01,1)</f>
        <v>0</v>
      </c>
      <c r="I73" s="49"/>
      <c r="J73" s="49"/>
    </row>
    <row r="74" spans="1:10" ht="8.1" customHeight="1">
      <c r="A74" s="58">
        <f t="shared" si="7"/>
        <v>67</v>
      </c>
      <c r="B74" s="59" t="s">
        <v>67</v>
      </c>
      <c r="C74" s="60"/>
      <c r="D74" s="60"/>
      <c r="E74" s="60"/>
      <c r="F74" s="61">
        <f>SUM(F71:F73)</f>
        <v>0</v>
      </c>
      <c r="G74" s="62"/>
      <c r="H74" s="61">
        <f>SUM(H71:H73)</f>
        <v>0</v>
      </c>
      <c r="I74" s="49"/>
      <c r="J74" s="49"/>
    </row>
    <row r="75" spans="1:10" ht="8.1" customHeight="1">
      <c r="B75" s="63"/>
      <c r="C75" s="52"/>
      <c r="D75" s="52"/>
      <c r="E75" s="52"/>
      <c r="F75" s="64"/>
      <c r="G75" s="52"/>
      <c r="H75" s="64"/>
      <c r="I75" s="49"/>
      <c r="J75" s="49"/>
    </row>
    <row r="76" spans="1:10" ht="8.1" customHeight="1">
      <c r="B76" s="63"/>
      <c r="C76" s="52"/>
      <c r="D76" s="52"/>
      <c r="E76" s="52"/>
      <c r="F76" s="64"/>
      <c r="G76" s="52"/>
      <c r="H76" s="64"/>
      <c r="I76" s="49"/>
      <c r="J76" s="49"/>
    </row>
    <row r="77" spans="1:10" ht="8.1" customHeight="1">
      <c r="B77" s="63"/>
      <c r="C77" s="52"/>
      <c r="D77" s="52"/>
      <c r="E77" s="52"/>
      <c r="F77" s="64"/>
      <c r="G77" s="52"/>
      <c r="H77" s="64"/>
      <c r="I77" s="49"/>
      <c r="J77" s="49"/>
    </row>
    <row r="78" spans="1:10" ht="8.1" customHeight="1">
      <c r="B78" s="63"/>
      <c r="C78" s="52"/>
      <c r="D78" s="52"/>
      <c r="E78" s="52"/>
      <c r="F78" s="64"/>
      <c r="G78" s="52"/>
      <c r="H78" s="64"/>
      <c r="I78" s="49"/>
      <c r="J78" s="49"/>
    </row>
    <row r="79" spans="1:10" ht="8.1" customHeight="1">
      <c r="B79" s="63"/>
      <c r="C79" s="52"/>
      <c r="D79" s="52"/>
      <c r="E79" s="52"/>
      <c r="F79" s="64"/>
      <c r="G79" s="52"/>
      <c r="H79" s="64"/>
      <c r="I79" s="49"/>
      <c r="J79" s="49"/>
    </row>
    <row r="80" spans="1:10" ht="8.1" customHeight="1">
      <c r="B80" s="63"/>
      <c r="C80" s="52"/>
      <c r="D80" s="52"/>
      <c r="E80" s="52"/>
      <c r="F80" s="64"/>
      <c r="G80" s="52"/>
      <c r="H80" s="64"/>
      <c r="I80" s="49"/>
      <c r="J80" s="49"/>
    </row>
    <row r="81" spans="1:10" ht="8.1" customHeight="1">
      <c r="B81" s="63"/>
      <c r="C81" s="52"/>
      <c r="D81" s="52"/>
      <c r="E81" s="52"/>
      <c r="F81" s="64"/>
      <c r="G81" s="52"/>
      <c r="H81" s="64"/>
      <c r="I81" s="49"/>
      <c r="J81" s="49"/>
    </row>
    <row r="82" spans="1:10" ht="8.1" customHeight="1">
      <c r="B82" s="63"/>
      <c r="C82" s="52"/>
      <c r="D82" s="52"/>
      <c r="E82" s="52"/>
      <c r="F82" s="64"/>
      <c r="G82" s="52"/>
      <c r="H82" s="64"/>
      <c r="I82" s="49"/>
      <c r="J82" s="49"/>
    </row>
    <row r="83" spans="1:10" ht="8.1" customHeight="1">
      <c r="B83" s="63"/>
      <c r="C83" s="52"/>
      <c r="D83" s="52"/>
      <c r="E83" s="52"/>
      <c r="F83" s="64"/>
      <c r="G83" s="52"/>
      <c r="H83" s="64"/>
      <c r="I83" s="49"/>
      <c r="J83" s="49"/>
    </row>
    <row r="84" spans="1:10" ht="8.1" customHeight="1">
      <c r="B84" s="63"/>
      <c r="C84" s="52"/>
      <c r="D84" s="52"/>
      <c r="E84" s="52"/>
      <c r="F84" s="64"/>
      <c r="G84" s="52"/>
      <c r="H84" s="64"/>
      <c r="I84" s="49"/>
      <c r="J84" s="49"/>
    </row>
    <row r="85" spans="1:10" ht="8.1" customHeight="1">
      <c r="B85" s="63"/>
      <c r="C85" s="52"/>
      <c r="D85" s="52"/>
      <c r="E85" s="52"/>
      <c r="F85" s="64"/>
      <c r="G85" s="52"/>
      <c r="H85" s="64"/>
      <c r="I85" s="49"/>
      <c r="J85" s="49"/>
    </row>
    <row r="86" spans="1:10" ht="8.1" customHeight="1">
      <c r="B86" s="63"/>
      <c r="C86" s="52"/>
      <c r="D86" s="52"/>
      <c r="E86" s="52"/>
      <c r="F86" s="64"/>
      <c r="G86" s="52"/>
      <c r="H86" s="64"/>
      <c r="I86" s="49"/>
      <c r="J86" s="49"/>
    </row>
    <row r="87" spans="1:10" ht="8.1" customHeight="1">
      <c r="B87" s="63"/>
      <c r="C87" s="52"/>
      <c r="D87" s="52"/>
      <c r="E87" s="52"/>
      <c r="F87" s="64"/>
      <c r="G87" s="52"/>
      <c r="H87" s="64"/>
      <c r="I87" s="49"/>
      <c r="J87" s="49"/>
    </row>
    <row r="88" spans="1:10" ht="8.1" customHeight="1">
      <c r="B88" s="63"/>
      <c r="C88" s="52"/>
      <c r="D88" s="52"/>
      <c r="E88" s="52"/>
      <c r="F88" s="64"/>
      <c r="G88" s="52"/>
      <c r="H88" s="64"/>
      <c r="I88" s="49"/>
      <c r="J88" s="49"/>
    </row>
    <row r="89" spans="1:10" ht="8.1" customHeight="1">
      <c r="B89" s="63"/>
      <c r="C89" s="52"/>
      <c r="D89" s="52"/>
      <c r="E89" s="52"/>
      <c r="F89" s="64"/>
      <c r="G89" s="52"/>
      <c r="H89" s="64"/>
      <c r="I89" s="49"/>
      <c r="J89" s="49"/>
    </row>
    <row r="90" spans="1:10" ht="8.1" customHeight="1">
      <c r="B90" s="63"/>
      <c r="C90" s="52"/>
      <c r="D90" s="52"/>
      <c r="E90" s="52"/>
      <c r="F90" s="64"/>
      <c r="G90" s="52"/>
      <c r="H90" s="64"/>
      <c r="I90" s="49"/>
      <c r="J90" s="49"/>
    </row>
    <row r="91" spans="1:10" ht="8.1" customHeight="1">
      <c r="B91" s="63"/>
      <c r="C91" s="52"/>
      <c r="D91" s="52"/>
      <c r="E91" s="52"/>
      <c r="F91" s="64"/>
      <c r="G91" s="52"/>
      <c r="H91" s="64"/>
      <c r="I91" s="49"/>
      <c r="J91" s="49"/>
    </row>
    <row r="92" spans="1:10" ht="8.1" customHeight="1"/>
    <row r="93" spans="1:10" ht="9.9499999999999993" customHeight="1">
      <c r="B93" s="13" t="s">
        <v>86</v>
      </c>
      <c r="C93" s="14"/>
      <c r="D93" s="14"/>
      <c r="E93" s="133" t="s">
        <v>10</v>
      </c>
      <c r="F93" s="133"/>
      <c r="G93" s="133" t="s">
        <v>11</v>
      </c>
      <c r="H93" s="133"/>
      <c r="I93" s="28"/>
      <c r="J93" s="28"/>
    </row>
    <row r="94" spans="1:10" ht="8.1" customHeight="1">
      <c r="A94" s="16" t="s">
        <v>12</v>
      </c>
      <c r="B94" s="17" t="s">
        <v>13</v>
      </c>
      <c r="C94" s="18" t="s">
        <v>14</v>
      </c>
      <c r="D94" s="19" t="s">
        <v>15</v>
      </c>
      <c r="E94" s="18" t="s">
        <v>16</v>
      </c>
      <c r="F94" s="19" t="s">
        <v>17</v>
      </c>
      <c r="G94" s="18" t="s">
        <v>16</v>
      </c>
      <c r="H94" s="19" t="s">
        <v>17</v>
      </c>
      <c r="I94" s="20"/>
      <c r="J94" s="20"/>
    </row>
    <row r="95" spans="1:10" s="35" customFormat="1" ht="74.25" customHeight="1">
      <c r="A95" s="21">
        <f>(SUM(A74,1))</f>
        <v>68</v>
      </c>
      <c r="B95" s="71" t="s">
        <v>87</v>
      </c>
      <c r="C95" s="33" t="s">
        <v>19</v>
      </c>
      <c r="D95" s="30">
        <v>8</v>
      </c>
      <c r="E95" s="25">
        <v>0</v>
      </c>
      <c r="F95" s="26">
        <f t="shared" ref="F95:F109" si="8">PRODUCT(D95,E95)</f>
        <v>0</v>
      </c>
      <c r="G95" s="25">
        <v>0</v>
      </c>
      <c r="H95" s="26">
        <f t="shared" ref="H95:H109" si="9">PRODUCT(D95,G95)</f>
        <v>0</v>
      </c>
      <c r="I95" s="36"/>
      <c r="J95" s="34"/>
    </row>
    <row r="96" spans="1:10" s="35" customFormat="1" ht="74.25" customHeight="1">
      <c r="A96" s="21">
        <f t="shared" ref="A96:A113" si="10">(SUM(A95,1))</f>
        <v>69</v>
      </c>
      <c r="B96" s="71" t="s">
        <v>88</v>
      </c>
      <c r="C96" s="33" t="s">
        <v>19</v>
      </c>
      <c r="D96" s="30">
        <v>1</v>
      </c>
      <c r="E96" s="25">
        <v>0</v>
      </c>
      <c r="F96" s="26">
        <f t="shared" si="8"/>
        <v>0</v>
      </c>
      <c r="G96" s="25">
        <v>0</v>
      </c>
      <c r="H96" s="26">
        <f t="shared" si="9"/>
        <v>0</v>
      </c>
      <c r="I96" s="36"/>
      <c r="J96" s="34"/>
    </row>
    <row r="97" spans="1:13" s="35" customFormat="1" ht="74.25" customHeight="1">
      <c r="A97" s="21">
        <f t="shared" si="10"/>
        <v>70</v>
      </c>
      <c r="B97" s="71" t="s">
        <v>89</v>
      </c>
      <c r="C97" s="33" t="s">
        <v>19</v>
      </c>
      <c r="D97" s="30">
        <v>2</v>
      </c>
      <c r="E97" s="25">
        <v>0</v>
      </c>
      <c r="F97" s="26">
        <f t="shared" si="8"/>
        <v>0</v>
      </c>
      <c r="G97" s="25">
        <v>0</v>
      </c>
      <c r="H97" s="26">
        <f t="shared" si="9"/>
        <v>0</v>
      </c>
      <c r="I97" s="36"/>
      <c r="J97" s="34"/>
    </row>
    <row r="98" spans="1:13" s="35" customFormat="1" ht="18" customHeight="1">
      <c r="A98" s="21">
        <f t="shared" si="10"/>
        <v>71</v>
      </c>
      <c r="B98" s="72" t="s">
        <v>90</v>
      </c>
      <c r="C98" s="70" t="s">
        <v>19</v>
      </c>
      <c r="D98" s="67">
        <v>5</v>
      </c>
      <c r="E98" s="25">
        <v>0</v>
      </c>
      <c r="F98" s="26">
        <f t="shared" si="8"/>
        <v>0</v>
      </c>
      <c r="G98" s="25">
        <v>0</v>
      </c>
      <c r="H98" s="26">
        <f t="shared" si="9"/>
        <v>0</v>
      </c>
      <c r="I98" s="36"/>
      <c r="J98" s="34"/>
    </row>
    <row r="99" spans="1:13" s="35" customFormat="1" ht="78" customHeight="1">
      <c r="A99" s="21">
        <f t="shared" si="10"/>
        <v>72</v>
      </c>
      <c r="B99" s="71" t="s">
        <v>91</v>
      </c>
      <c r="C99" s="33" t="s">
        <v>19</v>
      </c>
      <c r="D99" s="30">
        <v>9</v>
      </c>
      <c r="E99" s="25">
        <v>0</v>
      </c>
      <c r="F99" s="26">
        <f t="shared" si="8"/>
        <v>0</v>
      </c>
      <c r="G99" s="25">
        <v>0</v>
      </c>
      <c r="H99" s="26">
        <f t="shared" si="9"/>
        <v>0</v>
      </c>
      <c r="I99" s="36"/>
      <c r="J99" s="34"/>
    </row>
    <row r="100" spans="1:13" s="35" customFormat="1" ht="78" customHeight="1">
      <c r="A100" s="21">
        <f t="shared" si="10"/>
        <v>73</v>
      </c>
      <c r="B100" s="71" t="s">
        <v>92</v>
      </c>
      <c r="C100" s="33" t="s">
        <v>19</v>
      </c>
      <c r="D100" s="30">
        <v>8</v>
      </c>
      <c r="E100" s="25">
        <v>0</v>
      </c>
      <c r="F100" s="26">
        <f t="shared" si="8"/>
        <v>0</v>
      </c>
      <c r="G100" s="25">
        <v>0</v>
      </c>
      <c r="H100" s="26">
        <f t="shared" si="9"/>
        <v>0</v>
      </c>
      <c r="I100" s="36"/>
      <c r="J100" s="34"/>
    </row>
    <row r="101" spans="1:13" s="35" customFormat="1" ht="68.25" customHeight="1">
      <c r="A101" s="21">
        <f t="shared" si="10"/>
        <v>74</v>
      </c>
      <c r="B101" s="71" t="s">
        <v>93</v>
      </c>
      <c r="C101" s="33" t="s">
        <v>19</v>
      </c>
      <c r="D101" s="30">
        <v>6</v>
      </c>
      <c r="E101" s="25">
        <v>0</v>
      </c>
      <c r="F101" s="26">
        <f t="shared" si="8"/>
        <v>0</v>
      </c>
      <c r="G101" s="25">
        <v>0</v>
      </c>
      <c r="H101" s="26">
        <f t="shared" si="9"/>
        <v>0</v>
      </c>
      <c r="I101" s="36"/>
      <c r="J101" s="34"/>
      <c r="M101"/>
    </row>
    <row r="102" spans="1:13" s="35" customFormat="1" ht="66.75" customHeight="1">
      <c r="A102" s="21">
        <f t="shared" si="10"/>
        <v>75</v>
      </c>
      <c r="B102" s="71" t="s">
        <v>94</v>
      </c>
      <c r="C102" s="33" t="s">
        <v>19</v>
      </c>
      <c r="D102" s="30">
        <v>2</v>
      </c>
      <c r="E102" s="25">
        <v>0</v>
      </c>
      <c r="F102" s="26">
        <f t="shared" si="8"/>
        <v>0</v>
      </c>
      <c r="G102" s="25">
        <v>0</v>
      </c>
      <c r="H102" s="26">
        <f t="shared" si="9"/>
        <v>0</v>
      </c>
      <c r="I102" s="36"/>
      <c r="J102" s="34"/>
      <c r="M102"/>
    </row>
    <row r="103" spans="1:13" s="35" customFormat="1" ht="66" customHeight="1">
      <c r="A103" s="21">
        <f t="shared" si="10"/>
        <v>76</v>
      </c>
      <c r="B103" s="71" t="s">
        <v>95</v>
      </c>
      <c r="C103" s="33" t="s">
        <v>19</v>
      </c>
      <c r="D103" s="30">
        <v>5</v>
      </c>
      <c r="E103" s="25">
        <v>0</v>
      </c>
      <c r="F103" s="26">
        <f t="shared" si="8"/>
        <v>0</v>
      </c>
      <c r="G103" s="25">
        <v>0</v>
      </c>
      <c r="H103" s="26">
        <f t="shared" si="9"/>
        <v>0</v>
      </c>
      <c r="I103" s="36"/>
      <c r="J103" s="34"/>
      <c r="M103"/>
    </row>
    <row r="104" spans="1:13" s="35" customFormat="1" ht="66.75" customHeight="1">
      <c r="A104" s="21">
        <f t="shared" si="10"/>
        <v>77</v>
      </c>
      <c r="B104" s="71" t="s">
        <v>96</v>
      </c>
      <c r="C104" s="33" t="s">
        <v>19</v>
      </c>
      <c r="D104" s="30">
        <v>2</v>
      </c>
      <c r="E104" s="25">
        <v>0</v>
      </c>
      <c r="F104" s="26">
        <f t="shared" si="8"/>
        <v>0</v>
      </c>
      <c r="G104" s="25">
        <v>0</v>
      </c>
      <c r="H104" s="26">
        <f t="shared" si="9"/>
        <v>0</v>
      </c>
      <c r="I104" s="36"/>
      <c r="J104" s="34"/>
      <c r="M104"/>
    </row>
    <row r="105" spans="1:13" s="35" customFormat="1" ht="61.5" customHeight="1">
      <c r="A105" s="21">
        <f t="shared" si="10"/>
        <v>78</v>
      </c>
      <c r="B105" s="73" t="s">
        <v>97</v>
      </c>
      <c r="C105" s="70" t="s">
        <v>19</v>
      </c>
      <c r="D105" s="67">
        <v>2</v>
      </c>
      <c r="E105" s="25">
        <v>0</v>
      </c>
      <c r="F105" s="26">
        <f t="shared" si="8"/>
        <v>0</v>
      </c>
      <c r="G105" s="25">
        <v>0</v>
      </c>
      <c r="H105" s="26">
        <f t="shared" si="9"/>
        <v>0</v>
      </c>
      <c r="I105" s="36"/>
      <c r="J105" s="34"/>
    </row>
    <row r="106" spans="1:13" s="35" customFormat="1" ht="70.5" customHeight="1">
      <c r="A106" s="21">
        <f t="shared" si="10"/>
        <v>79</v>
      </c>
      <c r="B106" s="72" t="s">
        <v>98</v>
      </c>
      <c r="C106" s="70" t="s">
        <v>19</v>
      </c>
      <c r="D106" s="67">
        <v>4</v>
      </c>
      <c r="E106" s="25">
        <v>0</v>
      </c>
      <c r="F106" s="26">
        <f t="shared" si="8"/>
        <v>0</v>
      </c>
      <c r="G106" s="25">
        <v>0</v>
      </c>
      <c r="H106" s="26">
        <f t="shared" si="9"/>
        <v>0</v>
      </c>
      <c r="I106" s="36"/>
      <c r="J106" s="34"/>
    </row>
    <row r="107" spans="1:13" s="35" customFormat="1" ht="70.5" customHeight="1">
      <c r="A107" s="21">
        <f t="shared" si="10"/>
        <v>80</v>
      </c>
      <c r="B107" s="72" t="s">
        <v>99</v>
      </c>
      <c r="C107" s="70" t="s">
        <v>19</v>
      </c>
      <c r="D107" s="67">
        <v>4</v>
      </c>
      <c r="E107" s="25">
        <v>0</v>
      </c>
      <c r="F107" s="26">
        <f t="shared" si="8"/>
        <v>0</v>
      </c>
      <c r="G107" s="25">
        <v>0</v>
      </c>
      <c r="H107" s="26">
        <f t="shared" si="9"/>
        <v>0</v>
      </c>
      <c r="I107" s="36"/>
      <c r="J107" s="34"/>
    </row>
    <row r="108" spans="1:13" s="35" customFormat="1" ht="70.5" customHeight="1">
      <c r="A108" s="21">
        <f t="shared" si="10"/>
        <v>81</v>
      </c>
      <c r="B108" s="72" t="s">
        <v>100</v>
      </c>
      <c r="C108" s="70" t="s">
        <v>19</v>
      </c>
      <c r="D108" s="67">
        <v>1</v>
      </c>
      <c r="E108" s="25">
        <v>0</v>
      </c>
      <c r="F108" s="26">
        <f t="shared" si="8"/>
        <v>0</v>
      </c>
      <c r="G108" s="25">
        <v>0</v>
      </c>
      <c r="H108" s="26">
        <f t="shared" si="9"/>
        <v>0</v>
      </c>
      <c r="I108" s="36"/>
      <c r="J108" s="34"/>
    </row>
    <row r="109" spans="1:13" ht="72.95" customHeight="1">
      <c r="A109" s="21">
        <f t="shared" si="10"/>
        <v>82</v>
      </c>
      <c r="B109" s="74" t="s">
        <v>101</v>
      </c>
      <c r="C109" s="66" t="s">
        <v>19</v>
      </c>
      <c r="D109" s="68">
        <v>10</v>
      </c>
      <c r="E109" s="25">
        <v>0</v>
      </c>
      <c r="F109" s="26">
        <f t="shared" si="8"/>
        <v>0</v>
      </c>
      <c r="G109" s="25">
        <v>0</v>
      </c>
      <c r="H109" s="26">
        <f t="shared" si="9"/>
        <v>0</v>
      </c>
      <c r="I109" s="27"/>
      <c r="J109" s="28"/>
    </row>
    <row r="110" spans="1:13" ht="8.1" customHeight="1">
      <c r="A110" s="21">
        <f t="shared" si="10"/>
        <v>83</v>
      </c>
      <c r="B110" s="46"/>
      <c r="C110" s="47"/>
      <c r="D110" s="47"/>
      <c r="E110" s="47"/>
      <c r="F110" s="48">
        <f>SUM(F95:F109)</f>
        <v>0</v>
      </c>
      <c r="G110" s="46"/>
      <c r="H110" s="48">
        <f>SUM(H95:H109)</f>
        <v>0</v>
      </c>
      <c r="I110" s="49"/>
      <c r="J110" s="49"/>
    </row>
    <row r="111" spans="1:13" ht="8.1" customHeight="1">
      <c r="A111" s="50">
        <f t="shared" si="10"/>
        <v>84</v>
      </c>
      <c r="B111" s="51" t="s">
        <v>64</v>
      </c>
      <c r="C111" s="52"/>
      <c r="D111" s="53">
        <v>3</v>
      </c>
      <c r="E111" s="52" t="s">
        <v>65</v>
      </c>
      <c r="F111" s="54">
        <f>ROUND(F110*D111*0.01,1)</f>
        <v>0</v>
      </c>
      <c r="G111" s="55"/>
      <c r="H111" s="56"/>
      <c r="I111" s="49"/>
      <c r="J111" s="49"/>
    </row>
    <row r="112" spans="1:13" ht="8.1" customHeight="1">
      <c r="A112" s="50">
        <f t="shared" si="10"/>
        <v>85</v>
      </c>
      <c r="B112" s="51" t="s">
        <v>102</v>
      </c>
      <c r="C112" s="52"/>
      <c r="D112" s="53">
        <v>10</v>
      </c>
      <c r="E112" s="52" t="s">
        <v>65</v>
      </c>
      <c r="F112" s="57"/>
      <c r="G112" s="55"/>
      <c r="H112" s="54">
        <f>ROUND(H110*D112*0.01,1)</f>
        <v>0</v>
      </c>
      <c r="I112" s="49"/>
      <c r="J112" s="49"/>
    </row>
    <row r="113" spans="1:10" ht="8.1" customHeight="1">
      <c r="A113" s="58">
        <f t="shared" si="10"/>
        <v>86</v>
      </c>
      <c r="B113" s="59" t="s">
        <v>67</v>
      </c>
      <c r="C113" s="60"/>
      <c r="D113" s="60"/>
      <c r="E113" s="60"/>
      <c r="F113" s="61">
        <f>SUM(F110:F112)</f>
        <v>0</v>
      </c>
      <c r="G113" s="62"/>
      <c r="H113" s="61">
        <f>SUM(H110:H112)</f>
        <v>0</v>
      </c>
      <c r="I113" s="49"/>
      <c r="J113" s="49"/>
    </row>
    <row r="114" spans="1:10" ht="8.1" customHeight="1"/>
    <row r="115" spans="1:10" ht="8.1" customHeight="1"/>
    <row r="116" spans="1:10" ht="8.1" customHeight="1">
      <c r="B116" s="63"/>
      <c r="C116" s="52"/>
      <c r="D116" s="52"/>
      <c r="E116" s="52"/>
      <c r="F116" s="64"/>
      <c r="G116" s="52"/>
      <c r="H116" s="64"/>
      <c r="I116" s="49"/>
      <c r="J116" s="49"/>
    </row>
    <row r="117" spans="1:10" ht="9.9499999999999993" customHeight="1">
      <c r="A117" s="12"/>
      <c r="B117" s="13" t="s">
        <v>103</v>
      </c>
      <c r="C117" s="14"/>
      <c r="D117" s="14"/>
      <c r="E117" s="133" t="s">
        <v>10</v>
      </c>
      <c r="F117" s="133"/>
      <c r="G117" s="133" t="s">
        <v>11</v>
      </c>
      <c r="H117" s="133"/>
      <c r="I117" s="49"/>
      <c r="J117" s="49"/>
    </row>
    <row r="118" spans="1:10" ht="8.1" customHeight="1">
      <c r="A118" s="16" t="s">
        <v>12</v>
      </c>
      <c r="B118" s="17" t="s">
        <v>13</v>
      </c>
      <c r="C118" s="18" t="s">
        <v>14</v>
      </c>
      <c r="D118" s="19" t="s">
        <v>15</v>
      </c>
      <c r="E118" s="18" t="s">
        <v>16</v>
      </c>
      <c r="F118" s="19" t="s">
        <v>17</v>
      </c>
      <c r="G118" s="18" t="s">
        <v>16</v>
      </c>
      <c r="H118" s="19" t="s">
        <v>17</v>
      </c>
      <c r="I118" s="49"/>
      <c r="J118" s="49"/>
    </row>
    <row r="119" spans="1:10" s="35" customFormat="1" ht="8.1" customHeight="1">
      <c r="A119" s="21">
        <f>(SUM(A113,1))</f>
        <v>87</v>
      </c>
      <c r="B119" s="29" t="s">
        <v>104</v>
      </c>
      <c r="C119" s="33" t="s">
        <v>19</v>
      </c>
      <c r="D119" s="30">
        <v>1</v>
      </c>
      <c r="E119" s="25">
        <v>0</v>
      </c>
      <c r="F119" s="26">
        <f t="shared" ref="F119:F138" si="11">PRODUCT(D119,E119)</f>
        <v>0</v>
      </c>
      <c r="G119" s="25">
        <v>0</v>
      </c>
      <c r="H119" s="26">
        <f t="shared" ref="H119:H138" si="12">PRODUCT(D119,G119)</f>
        <v>0</v>
      </c>
      <c r="I119" s="36"/>
      <c r="J119" s="34"/>
    </row>
    <row r="120" spans="1:10" s="35" customFormat="1" ht="8.1" customHeight="1">
      <c r="A120" s="21">
        <f t="shared" ref="A120:A139" si="13">(SUM(A119,1))</f>
        <v>88</v>
      </c>
      <c r="B120" s="29" t="s">
        <v>105</v>
      </c>
      <c r="C120" s="33" t="s">
        <v>19</v>
      </c>
      <c r="D120" s="30">
        <v>1</v>
      </c>
      <c r="E120" s="25">
        <v>0</v>
      </c>
      <c r="F120" s="26">
        <f t="shared" si="11"/>
        <v>0</v>
      </c>
      <c r="G120" s="25">
        <v>0</v>
      </c>
      <c r="H120" s="26">
        <f t="shared" si="12"/>
        <v>0</v>
      </c>
      <c r="I120" s="36"/>
      <c r="J120" s="34"/>
    </row>
    <row r="121" spans="1:10" s="35" customFormat="1" ht="8.1" customHeight="1">
      <c r="A121" s="21">
        <f t="shared" si="13"/>
        <v>89</v>
      </c>
      <c r="B121" s="29" t="s">
        <v>106</v>
      </c>
      <c r="C121" s="33" t="s">
        <v>19</v>
      </c>
      <c r="D121" s="30">
        <v>1</v>
      </c>
      <c r="E121" s="25">
        <v>0</v>
      </c>
      <c r="F121" s="26">
        <f t="shared" si="11"/>
        <v>0</v>
      </c>
      <c r="G121" s="25">
        <v>0</v>
      </c>
      <c r="H121" s="26">
        <f t="shared" si="12"/>
        <v>0</v>
      </c>
      <c r="I121" s="36"/>
      <c r="J121" s="34"/>
    </row>
    <row r="122" spans="1:10" s="35" customFormat="1" ht="8.1" customHeight="1">
      <c r="A122" s="21">
        <f t="shared" si="13"/>
        <v>90</v>
      </c>
      <c r="B122" s="29" t="s">
        <v>107</v>
      </c>
      <c r="C122" s="33" t="s">
        <v>19</v>
      </c>
      <c r="D122" s="30">
        <v>10</v>
      </c>
      <c r="E122" s="25">
        <v>0</v>
      </c>
      <c r="F122" s="26">
        <f t="shared" si="11"/>
        <v>0</v>
      </c>
      <c r="G122" s="25">
        <v>0</v>
      </c>
      <c r="H122" s="26">
        <f t="shared" si="12"/>
        <v>0</v>
      </c>
      <c r="I122" s="36"/>
      <c r="J122" s="34"/>
    </row>
    <row r="123" spans="1:10" s="35" customFormat="1" ht="8.1" customHeight="1">
      <c r="A123" s="21">
        <f t="shared" si="13"/>
        <v>91</v>
      </c>
      <c r="B123" s="29" t="s">
        <v>108</v>
      </c>
      <c r="C123" s="33" t="s">
        <v>19</v>
      </c>
      <c r="D123" s="30">
        <v>4</v>
      </c>
      <c r="E123" s="25">
        <v>0</v>
      </c>
      <c r="F123" s="26">
        <f t="shared" si="11"/>
        <v>0</v>
      </c>
      <c r="G123" s="25">
        <v>0</v>
      </c>
      <c r="H123" s="26">
        <f t="shared" si="12"/>
        <v>0</v>
      </c>
      <c r="I123" s="36"/>
      <c r="J123" s="34"/>
    </row>
    <row r="124" spans="1:10" ht="8.1" customHeight="1">
      <c r="A124" s="21">
        <f t="shared" si="13"/>
        <v>92</v>
      </c>
      <c r="B124" s="22" t="s">
        <v>109</v>
      </c>
      <c r="C124" s="23" t="s">
        <v>19</v>
      </c>
      <c r="D124" s="24">
        <v>1</v>
      </c>
      <c r="E124" s="25">
        <v>0</v>
      </c>
      <c r="F124" s="26">
        <f t="shared" si="11"/>
        <v>0</v>
      </c>
      <c r="G124" s="25">
        <v>0</v>
      </c>
      <c r="H124" s="26">
        <f t="shared" si="12"/>
        <v>0</v>
      </c>
      <c r="I124" s="27"/>
      <c r="J124" s="28"/>
    </row>
    <row r="125" spans="1:10" s="35" customFormat="1" ht="8.1" customHeight="1">
      <c r="A125" s="21">
        <f t="shared" si="13"/>
        <v>93</v>
      </c>
      <c r="B125" s="29" t="s">
        <v>110</v>
      </c>
      <c r="C125" s="33" t="s">
        <v>27</v>
      </c>
      <c r="D125" s="30">
        <v>300</v>
      </c>
      <c r="E125" s="25">
        <v>0</v>
      </c>
      <c r="F125" s="26">
        <f t="shared" si="11"/>
        <v>0</v>
      </c>
      <c r="G125" s="25">
        <v>0</v>
      </c>
      <c r="H125" s="26">
        <f t="shared" si="12"/>
        <v>0</v>
      </c>
      <c r="I125" s="36"/>
      <c r="J125" s="34"/>
    </row>
    <row r="126" spans="1:10" ht="8.1" customHeight="1">
      <c r="A126" s="21">
        <f t="shared" si="13"/>
        <v>94</v>
      </c>
      <c r="B126" s="31" t="s">
        <v>111</v>
      </c>
      <c r="C126" s="23" t="s">
        <v>27</v>
      </c>
      <c r="D126" s="24">
        <v>20</v>
      </c>
      <c r="E126" s="25">
        <v>0</v>
      </c>
      <c r="F126" s="26">
        <f t="shared" si="11"/>
        <v>0</v>
      </c>
      <c r="G126" s="25">
        <v>0</v>
      </c>
      <c r="H126" s="26">
        <f t="shared" si="12"/>
        <v>0</v>
      </c>
      <c r="I126" s="27"/>
      <c r="J126" s="28"/>
    </row>
    <row r="127" spans="1:10" ht="8.1" customHeight="1">
      <c r="A127" s="21">
        <f t="shared" si="13"/>
        <v>95</v>
      </c>
      <c r="B127" s="31" t="s">
        <v>112</v>
      </c>
      <c r="C127" s="23" t="s">
        <v>27</v>
      </c>
      <c r="D127" s="24">
        <v>60</v>
      </c>
      <c r="E127" s="25">
        <v>0</v>
      </c>
      <c r="F127" s="26">
        <f t="shared" si="11"/>
        <v>0</v>
      </c>
      <c r="G127" s="25">
        <v>0</v>
      </c>
      <c r="H127" s="26">
        <f t="shared" si="12"/>
        <v>0</v>
      </c>
      <c r="I127" s="27"/>
      <c r="J127" s="28"/>
    </row>
    <row r="128" spans="1:10" s="35" customFormat="1" ht="27" customHeight="1">
      <c r="A128" s="21">
        <f t="shared" si="13"/>
        <v>96</v>
      </c>
      <c r="B128" s="75" t="s">
        <v>113</v>
      </c>
      <c r="C128" s="33" t="s">
        <v>19</v>
      </c>
      <c r="D128" s="30">
        <v>2</v>
      </c>
      <c r="E128" s="25">
        <v>0</v>
      </c>
      <c r="F128" s="26">
        <f t="shared" si="11"/>
        <v>0</v>
      </c>
      <c r="G128" s="25">
        <v>0</v>
      </c>
      <c r="H128" s="26">
        <f t="shared" si="12"/>
        <v>0</v>
      </c>
      <c r="I128" s="36"/>
      <c r="J128" s="34"/>
    </row>
    <row r="129" spans="1:10" ht="8.1" customHeight="1">
      <c r="A129" s="21">
        <f t="shared" si="13"/>
        <v>97</v>
      </c>
      <c r="B129" s="22" t="s">
        <v>114</v>
      </c>
      <c r="C129" s="23" t="s">
        <v>19</v>
      </c>
      <c r="D129" s="24">
        <v>2</v>
      </c>
      <c r="E129" s="25">
        <v>0</v>
      </c>
      <c r="F129" s="26">
        <f t="shared" si="11"/>
        <v>0</v>
      </c>
      <c r="G129" s="25">
        <v>0</v>
      </c>
      <c r="H129" s="26">
        <f t="shared" si="12"/>
        <v>0</v>
      </c>
      <c r="I129" s="27"/>
      <c r="J129" s="28"/>
    </row>
    <row r="130" spans="1:10" s="35" customFormat="1" ht="18" customHeight="1">
      <c r="A130" s="21">
        <f t="shared" si="13"/>
        <v>98</v>
      </c>
      <c r="B130" s="76" t="s">
        <v>115</v>
      </c>
      <c r="C130" s="77" t="s">
        <v>116</v>
      </c>
      <c r="D130" s="41">
        <v>1</v>
      </c>
      <c r="E130" s="25">
        <v>0</v>
      </c>
      <c r="F130" s="26">
        <f t="shared" si="11"/>
        <v>0</v>
      </c>
      <c r="G130" s="25">
        <v>0</v>
      </c>
      <c r="H130" s="26">
        <f t="shared" si="12"/>
        <v>0</v>
      </c>
      <c r="I130" s="36"/>
      <c r="J130" s="34"/>
    </row>
    <row r="131" spans="1:10" ht="8.1" customHeight="1">
      <c r="A131" s="21">
        <f t="shared" si="13"/>
        <v>99</v>
      </c>
      <c r="B131" s="31" t="s">
        <v>32</v>
      </c>
      <c r="C131" s="23" t="s">
        <v>27</v>
      </c>
      <c r="D131" s="24">
        <v>20</v>
      </c>
      <c r="E131" s="25">
        <v>0</v>
      </c>
      <c r="F131" s="26">
        <f t="shared" si="11"/>
        <v>0</v>
      </c>
      <c r="G131" s="25">
        <v>0</v>
      </c>
      <c r="H131" s="26">
        <f t="shared" si="12"/>
        <v>0</v>
      </c>
      <c r="I131" s="27"/>
      <c r="J131" s="28"/>
    </row>
    <row r="132" spans="1:10" ht="8.1" customHeight="1">
      <c r="A132" s="21">
        <f t="shared" si="13"/>
        <v>100</v>
      </c>
      <c r="B132" s="22" t="s">
        <v>117</v>
      </c>
      <c r="C132" s="23" t="s">
        <v>19</v>
      </c>
      <c r="D132" s="24">
        <v>2</v>
      </c>
      <c r="E132" s="25">
        <v>0</v>
      </c>
      <c r="F132" s="26">
        <f t="shared" si="11"/>
        <v>0</v>
      </c>
      <c r="G132" s="25">
        <v>0</v>
      </c>
      <c r="H132" s="26">
        <f t="shared" si="12"/>
        <v>0</v>
      </c>
      <c r="I132" s="27"/>
      <c r="J132" s="28"/>
    </row>
    <row r="133" spans="1:10" ht="8.1" customHeight="1">
      <c r="A133" s="21">
        <f t="shared" si="13"/>
        <v>101</v>
      </c>
      <c r="B133" s="22" t="s">
        <v>118</v>
      </c>
      <c r="C133" s="23" t="s">
        <v>19</v>
      </c>
      <c r="D133" s="24">
        <v>2</v>
      </c>
      <c r="E133" s="25">
        <v>0</v>
      </c>
      <c r="F133" s="26">
        <f t="shared" si="11"/>
        <v>0</v>
      </c>
      <c r="G133" s="25">
        <v>0</v>
      </c>
      <c r="H133" s="26">
        <f t="shared" si="12"/>
        <v>0</v>
      </c>
      <c r="I133" s="27"/>
      <c r="J133" s="28"/>
    </row>
    <row r="134" spans="1:10" ht="8.1" customHeight="1">
      <c r="A134" s="21">
        <f t="shared" si="13"/>
        <v>102</v>
      </c>
      <c r="B134" s="22" t="s">
        <v>119</v>
      </c>
      <c r="C134" s="23" t="s">
        <v>19</v>
      </c>
      <c r="D134" s="24">
        <v>2</v>
      </c>
      <c r="E134" s="25">
        <v>0</v>
      </c>
      <c r="F134" s="26">
        <f t="shared" si="11"/>
        <v>0</v>
      </c>
      <c r="G134" s="25">
        <v>0</v>
      </c>
      <c r="H134" s="26">
        <f t="shared" si="12"/>
        <v>0</v>
      </c>
      <c r="I134" s="27"/>
      <c r="J134" s="28"/>
    </row>
    <row r="135" spans="1:10" ht="8.1" customHeight="1">
      <c r="A135" s="21">
        <f t="shared" si="13"/>
        <v>103</v>
      </c>
      <c r="B135" s="31" t="s">
        <v>120</v>
      </c>
      <c r="C135" s="23" t="s">
        <v>27</v>
      </c>
      <c r="D135" s="24">
        <v>20</v>
      </c>
      <c r="E135" s="25">
        <v>0</v>
      </c>
      <c r="F135" s="26">
        <f t="shared" si="11"/>
        <v>0</v>
      </c>
      <c r="G135" s="25">
        <v>0</v>
      </c>
      <c r="H135" s="26">
        <f t="shared" si="12"/>
        <v>0</v>
      </c>
      <c r="I135" s="28"/>
      <c r="J135" s="28"/>
    </row>
    <row r="136" spans="1:10" ht="8.1" customHeight="1">
      <c r="A136" s="21">
        <f t="shared" si="13"/>
        <v>104</v>
      </c>
      <c r="B136" s="31" t="s">
        <v>121</v>
      </c>
      <c r="C136" s="23" t="s">
        <v>27</v>
      </c>
      <c r="D136" s="24">
        <v>20</v>
      </c>
      <c r="E136" s="25">
        <v>0</v>
      </c>
      <c r="F136" s="26">
        <f t="shared" si="11"/>
        <v>0</v>
      </c>
      <c r="G136" s="25">
        <v>0</v>
      </c>
      <c r="H136" s="26">
        <f t="shared" si="12"/>
        <v>0</v>
      </c>
      <c r="I136" s="28"/>
      <c r="J136" s="28"/>
    </row>
    <row r="137" spans="1:10" s="35" customFormat="1" ht="8.1" customHeight="1">
      <c r="A137" s="21">
        <f t="shared" si="13"/>
        <v>105</v>
      </c>
      <c r="B137" s="65" t="s">
        <v>122</v>
      </c>
      <c r="C137" s="70" t="s">
        <v>123</v>
      </c>
      <c r="D137" s="67">
        <v>10</v>
      </c>
      <c r="E137" s="25">
        <v>0</v>
      </c>
      <c r="F137" s="26">
        <f t="shared" si="11"/>
        <v>0</v>
      </c>
      <c r="G137" s="25">
        <v>0</v>
      </c>
      <c r="H137" s="26">
        <f t="shared" si="12"/>
        <v>0</v>
      </c>
      <c r="I137" s="36"/>
      <c r="J137" s="34"/>
    </row>
    <row r="138" spans="1:10" ht="8.1" customHeight="1">
      <c r="A138" s="21">
        <f t="shared" si="13"/>
        <v>106</v>
      </c>
      <c r="B138" s="31" t="s">
        <v>124</v>
      </c>
      <c r="C138" s="23" t="s">
        <v>63</v>
      </c>
      <c r="D138" s="24">
        <v>30</v>
      </c>
      <c r="E138" s="25">
        <v>0</v>
      </c>
      <c r="F138" s="26">
        <f t="shared" si="11"/>
        <v>0</v>
      </c>
      <c r="G138" s="25">
        <v>0</v>
      </c>
      <c r="H138" s="26">
        <f t="shared" si="12"/>
        <v>0</v>
      </c>
      <c r="I138" s="28"/>
      <c r="J138" s="28"/>
    </row>
    <row r="139" spans="1:10" ht="8.1" customHeight="1">
      <c r="A139" s="45">
        <f t="shared" si="13"/>
        <v>107</v>
      </c>
      <c r="B139" s="46"/>
      <c r="C139" s="47"/>
      <c r="D139" s="47"/>
      <c r="E139" s="47"/>
      <c r="F139" s="48">
        <f>SUM(F119:F138)</f>
        <v>0</v>
      </c>
      <c r="G139" s="46"/>
      <c r="H139" s="48">
        <f>SUM(H119:H138)</f>
        <v>0</v>
      </c>
      <c r="I139" s="49"/>
      <c r="J139" s="49"/>
    </row>
    <row r="140" spans="1:10" ht="8.1" customHeight="1">
      <c r="A140" s="50">
        <f>(SUM(A139,1))</f>
        <v>108</v>
      </c>
      <c r="B140" s="51" t="s">
        <v>64</v>
      </c>
      <c r="C140" s="52"/>
      <c r="D140" s="53">
        <v>3</v>
      </c>
      <c r="E140" s="52" t="s">
        <v>65</v>
      </c>
      <c r="F140" s="54">
        <f>ROUND(F139*D140*0.01,1)</f>
        <v>0</v>
      </c>
      <c r="G140" s="55"/>
      <c r="H140" s="56"/>
      <c r="I140" s="49"/>
      <c r="J140" s="49"/>
    </row>
    <row r="141" spans="1:10" ht="8.1" customHeight="1">
      <c r="A141" s="50">
        <f>(SUM(A140,1))</f>
        <v>109</v>
      </c>
      <c r="B141" s="51" t="s">
        <v>125</v>
      </c>
      <c r="C141" s="52"/>
      <c r="D141" s="53">
        <v>10</v>
      </c>
      <c r="E141" s="52" t="s">
        <v>65</v>
      </c>
      <c r="F141" s="57"/>
      <c r="G141" s="55"/>
      <c r="H141" s="54">
        <f>ROUND(H139*D141*0.01,1)</f>
        <v>0</v>
      </c>
      <c r="I141" s="49"/>
      <c r="J141" s="49"/>
    </row>
    <row r="142" spans="1:10" ht="8.1" customHeight="1">
      <c r="A142" s="58">
        <f>(SUM(A141,1))</f>
        <v>110</v>
      </c>
      <c r="B142" s="59" t="s">
        <v>67</v>
      </c>
      <c r="C142" s="60"/>
      <c r="D142" s="60"/>
      <c r="E142" s="60"/>
      <c r="F142" s="61">
        <f>SUM(F139:F141)</f>
        <v>0</v>
      </c>
      <c r="G142" s="62"/>
      <c r="H142" s="61">
        <f>SUM(H139:H141)</f>
        <v>0</v>
      </c>
      <c r="I142" s="49"/>
      <c r="J142" s="49"/>
    </row>
    <row r="143" spans="1:10" ht="8.1" customHeight="1">
      <c r="I143" s="78"/>
      <c r="J143" s="78"/>
    </row>
    <row r="144" spans="1:10" ht="8.1" customHeight="1">
      <c r="I144" s="78"/>
      <c r="J144" s="78"/>
    </row>
    <row r="145" spans="1:10" ht="8.1" customHeight="1">
      <c r="I145" s="78"/>
      <c r="J145" s="78"/>
    </row>
    <row r="146" spans="1:10" s="35" customFormat="1" ht="9.9499999999999993" customHeight="1">
      <c r="B146" s="13" t="s">
        <v>126</v>
      </c>
      <c r="C146" s="79"/>
      <c r="D146" s="79"/>
      <c r="E146" s="137" t="s">
        <v>10</v>
      </c>
      <c r="F146" s="137"/>
      <c r="G146" s="137" t="s">
        <v>11</v>
      </c>
      <c r="H146" s="137"/>
      <c r="I146" s="80"/>
      <c r="J146" s="80"/>
    </row>
    <row r="147" spans="1:10" s="35" customFormat="1" ht="8.1" customHeight="1">
      <c r="A147" s="16" t="s">
        <v>12</v>
      </c>
      <c r="B147" s="81" t="s">
        <v>13</v>
      </c>
      <c r="C147" s="82" t="s">
        <v>14</v>
      </c>
      <c r="D147" s="83" t="s">
        <v>15</v>
      </c>
      <c r="E147" s="82" t="s">
        <v>16</v>
      </c>
      <c r="F147" s="83" t="s">
        <v>17</v>
      </c>
      <c r="G147" s="82" t="s">
        <v>16</v>
      </c>
      <c r="H147" s="83" t="s">
        <v>17</v>
      </c>
      <c r="I147" s="80"/>
      <c r="J147" s="80"/>
    </row>
    <row r="148" spans="1:10" s="35" customFormat="1" ht="8.1" customHeight="1">
      <c r="A148" s="21">
        <f>(SUM(A142,1))</f>
        <v>111</v>
      </c>
      <c r="B148" s="29" t="s">
        <v>127</v>
      </c>
      <c r="C148" s="33" t="s">
        <v>27</v>
      </c>
      <c r="D148" s="30">
        <v>50</v>
      </c>
      <c r="E148" s="25">
        <v>0</v>
      </c>
      <c r="F148" s="26">
        <f t="shared" ref="F148:F153" si="14">PRODUCT(D148,E148)</f>
        <v>0</v>
      </c>
      <c r="G148" s="25">
        <v>0</v>
      </c>
      <c r="H148" s="26">
        <f t="shared" ref="H148:H153" si="15">PRODUCT(D148,G148)</f>
        <v>0</v>
      </c>
      <c r="I148" s="36"/>
      <c r="J148" s="34"/>
    </row>
    <row r="149" spans="1:10" s="35" customFormat="1" ht="8.1" customHeight="1">
      <c r="A149" s="21">
        <f t="shared" ref="A149:A157" si="16">(SUM(A148,1))</f>
        <v>112</v>
      </c>
      <c r="B149" s="32" t="s">
        <v>120</v>
      </c>
      <c r="C149" s="33" t="s">
        <v>27</v>
      </c>
      <c r="D149" s="30">
        <v>20</v>
      </c>
      <c r="E149" s="25">
        <v>0</v>
      </c>
      <c r="F149" s="26">
        <f t="shared" si="14"/>
        <v>0</v>
      </c>
      <c r="G149" s="25">
        <v>0</v>
      </c>
      <c r="H149" s="26">
        <f t="shared" si="15"/>
        <v>0</v>
      </c>
      <c r="I149" s="34"/>
      <c r="J149" s="34"/>
    </row>
    <row r="150" spans="1:10" s="35" customFormat="1" ht="8.1" customHeight="1">
      <c r="A150" s="21">
        <f t="shared" si="16"/>
        <v>113</v>
      </c>
      <c r="B150" s="29" t="s">
        <v>18</v>
      </c>
      <c r="C150" s="33" t="s">
        <v>19</v>
      </c>
      <c r="D150" s="30">
        <v>1</v>
      </c>
      <c r="E150" s="25">
        <v>0</v>
      </c>
      <c r="F150" s="26">
        <f t="shared" si="14"/>
        <v>0</v>
      </c>
      <c r="G150" s="25">
        <v>0</v>
      </c>
      <c r="H150" s="26">
        <f t="shared" si="15"/>
        <v>0</v>
      </c>
      <c r="I150" s="36"/>
      <c r="J150" s="34"/>
    </row>
    <row r="151" spans="1:10" s="35" customFormat="1" ht="8.1" customHeight="1">
      <c r="A151" s="21">
        <f t="shared" si="16"/>
        <v>114</v>
      </c>
      <c r="B151" s="29" t="s">
        <v>118</v>
      </c>
      <c r="C151" s="33" t="s">
        <v>19</v>
      </c>
      <c r="D151" s="30">
        <v>1</v>
      </c>
      <c r="E151" s="25">
        <v>0</v>
      </c>
      <c r="F151" s="26">
        <f t="shared" si="14"/>
        <v>0</v>
      </c>
      <c r="G151" s="25">
        <v>0</v>
      </c>
      <c r="H151" s="26">
        <f t="shared" si="15"/>
        <v>0</v>
      </c>
      <c r="I151" s="36"/>
      <c r="J151" s="34"/>
    </row>
    <row r="152" spans="1:10" s="35" customFormat="1" ht="8.1" customHeight="1">
      <c r="A152" s="21">
        <f t="shared" si="16"/>
        <v>115</v>
      </c>
      <c r="B152" s="32" t="s">
        <v>128</v>
      </c>
      <c r="C152" s="33" t="s">
        <v>19</v>
      </c>
      <c r="D152" s="30">
        <v>1</v>
      </c>
      <c r="E152" s="25">
        <v>0</v>
      </c>
      <c r="F152" s="26">
        <f t="shared" si="14"/>
        <v>0</v>
      </c>
      <c r="G152" s="25">
        <v>0</v>
      </c>
      <c r="H152" s="26">
        <f t="shared" si="15"/>
        <v>0</v>
      </c>
      <c r="I152" s="36"/>
      <c r="J152" s="34"/>
    </row>
    <row r="153" spans="1:10" s="35" customFormat="1" ht="8.1" customHeight="1">
      <c r="A153" s="21">
        <f t="shared" si="16"/>
        <v>116</v>
      </c>
      <c r="B153" s="84" t="s">
        <v>62</v>
      </c>
      <c r="C153" s="85" t="s">
        <v>63</v>
      </c>
      <c r="D153" s="30">
        <v>30</v>
      </c>
      <c r="E153" s="25">
        <v>0</v>
      </c>
      <c r="F153" s="26">
        <f t="shared" si="14"/>
        <v>0</v>
      </c>
      <c r="G153" s="25">
        <v>0</v>
      </c>
      <c r="H153" s="26">
        <f t="shared" si="15"/>
        <v>0</v>
      </c>
      <c r="I153" s="36"/>
      <c r="J153" s="34"/>
    </row>
    <row r="154" spans="1:10" s="35" customFormat="1" ht="8.1" customHeight="1">
      <c r="A154" s="45">
        <f t="shared" si="16"/>
        <v>117</v>
      </c>
      <c r="B154" s="86"/>
      <c r="C154" s="87"/>
      <c r="D154" s="87"/>
      <c r="E154" s="87"/>
      <c r="F154" s="88">
        <f>SUM(F148:F153)</f>
        <v>0</v>
      </c>
      <c r="G154" s="86"/>
      <c r="H154" s="88">
        <f>SUM(H148:H153)</f>
        <v>0</v>
      </c>
      <c r="I154" s="80"/>
      <c r="J154" s="80"/>
    </row>
    <row r="155" spans="1:10" s="35" customFormat="1" ht="8.1" customHeight="1">
      <c r="A155" s="50">
        <f t="shared" si="16"/>
        <v>118</v>
      </c>
      <c r="B155" s="89" t="s">
        <v>64</v>
      </c>
      <c r="C155" s="90"/>
      <c r="D155" s="91">
        <v>3</v>
      </c>
      <c r="E155" s="90" t="s">
        <v>65</v>
      </c>
      <c r="F155" s="92">
        <f>ROUND(F154*D155*0.01,1)</f>
        <v>0</v>
      </c>
      <c r="G155" s="93"/>
      <c r="H155" s="94"/>
      <c r="I155" s="80"/>
      <c r="J155" s="80"/>
    </row>
    <row r="156" spans="1:10" s="35" customFormat="1" ht="8.1" customHeight="1">
      <c r="A156" s="50">
        <f t="shared" si="16"/>
        <v>119</v>
      </c>
      <c r="B156" s="89" t="s">
        <v>66</v>
      </c>
      <c r="C156" s="90"/>
      <c r="D156" s="91">
        <v>20</v>
      </c>
      <c r="E156" s="90" t="s">
        <v>65</v>
      </c>
      <c r="F156" s="95"/>
      <c r="G156" s="93"/>
      <c r="H156" s="92">
        <f>ROUND(H154*D156*0.01,1)</f>
        <v>0</v>
      </c>
      <c r="I156" s="80"/>
      <c r="J156" s="80"/>
    </row>
    <row r="157" spans="1:10" s="35" customFormat="1" ht="8.1" customHeight="1">
      <c r="A157" s="58">
        <f t="shared" si="16"/>
        <v>120</v>
      </c>
      <c r="B157" s="96" t="s">
        <v>67</v>
      </c>
      <c r="C157" s="97"/>
      <c r="D157" s="97"/>
      <c r="E157" s="97"/>
      <c r="F157" s="98">
        <f>SUM(F154:F156)</f>
        <v>0</v>
      </c>
      <c r="G157" s="99"/>
      <c r="H157" s="98">
        <f>SUM(H154:H156)</f>
        <v>0</v>
      </c>
      <c r="I157" s="80"/>
      <c r="J157" s="80"/>
    </row>
    <row r="158" spans="1:10" ht="8.1" customHeight="1">
      <c r="I158" s="78"/>
      <c r="J158" s="78"/>
    </row>
    <row r="159" spans="1:10" ht="8.1" customHeight="1">
      <c r="I159" s="78"/>
      <c r="J159" s="78"/>
    </row>
    <row r="160" spans="1:10" ht="8.1" customHeight="1">
      <c r="I160" s="78"/>
      <c r="J160" s="78"/>
    </row>
    <row r="161" spans="1:10" ht="8.1" customHeight="1">
      <c r="I161" s="78"/>
      <c r="J161" s="78"/>
    </row>
    <row r="162" spans="1:10" ht="8.1" customHeight="1">
      <c r="I162" s="78"/>
      <c r="J162" s="78"/>
    </row>
    <row r="163" spans="1:10" ht="8.1" customHeight="1">
      <c r="I163" s="78"/>
      <c r="J163" s="78"/>
    </row>
    <row r="164" spans="1:10" ht="8.1" customHeight="1">
      <c r="B164" s="63"/>
      <c r="C164" s="52"/>
      <c r="D164" s="52"/>
      <c r="E164" s="52"/>
      <c r="F164" s="64"/>
      <c r="G164" s="52"/>
      <c r="H164" s="64"/>
      <c r="I164" s="49"/>
      <c r="J164" s="49"/>
    </row>
    <row r="165" spans="1:10" s="35" customFormat="1" ht="9.9499999999999993" customHeight="1">
      <c r="B165" s="13" t="s">
        <v>129</v>
      </c>
      <c r="C165" s="79"/>
      <c r="D165" s="79"/>
      <c r="E165" s="137" t="s">
        <v>10</v>
      </c>
      <c r="F165" s="137"/>
      <c r="G165" s="137" t="s">
        <v>11</v>
      </c>
      <c r="H165" s="137"/>
    </row>
    <row r="166" spans="1:10" s="35" customFormat="1" ht="8.1" customHeight="1">
      <c r="A166" s="16" t="s">
        <v>12</v>
      </c>
      <c r="B166" s="81" t="s">
        <v>13</v>
      </c>
      <c r="C166" s="82" t="s">
        <v>14</v>
      </c>
      <c r="D166" s="83" t="s">
        <v>15</v>
      </c>
      <c r="E166" s="82" t="s">
        <v>16</v>
      </c>
      <c r="F166" s="83" t="s">
        <v>17</v>
      </c>
      <c r="G166" s="82" t="s">
        <v>16</v>
      </c>
      <c r="H166" s="83" t="s">
        <v>17</v>
      </c>
      <c r="I166" s="100"/>
      <c r="J166" s="100"/>
    </row>
    <row r="167" spans="1:10" s="35" customFormat="1" ht="8.1" customHeight="1">
      <c r="A167" s="21">
        <f>(SUM(A157,1))</f>
        <v>121</v>
      </c>
      <c r="B167" s="65" t="s">
        <v>130</v>
      </c>
      <c r="C167" s="70" t="s">
        <v>57</v>
      </c>
      <c r="D167" s="67">
        <v>1</v>
      </c>
      <c r="E167" s="25">
        <v>0</v>
      </c>
      <c r="F167" s="26">
        <f t="shared" ref="F167:F171" si="17">PRODUCT(D167,E167)</f>
        <v>0</v>
      </c>
      <c r="G167" s="25">
        <v>0</v>
      </c>
      <c r="H167" s="26">
        <f t="shared" ref="H167:H171" si="18">PRODUCT(D167,G167)</f>
        <v>0</v>
      </c>
      <c r="I167" s="36"/>
      <c r="J167" s="34"/>
    </row>
    <row r="168" spans="1:10" s="35" customFormat="1" ht="8.1" customHeight="1">
      <c r="A168" s="21">
        <f t="shared" ref="A168:A175" si="19">(SUM(A167,1))</f>
        <v>122</v>
      </c>
      <c r="B168" s="65" t="s">
        <v>131</v>
      </c>
      <c r="C168" s="70" t="s">
        <v>123</v>
      </c>
      <c r="D168" s="67">
        <v>15</v>
      </c>
      <c r="E168" s="25">
        <v>0</v>
      </c>
      <c r="F168" s="26">
        <f t="shared" si="17"/>
        <v>0</v>
      </c>
      <c r="G168" s="25">
        <v>0</v>
      </c>
      <c r="H168" s="26">
        <f t="shared" si="18"/>
        <v>0</v>
      </c>
      <c r="I168" s="36"/>
      <c r="J168" s="34"/>
    </row>
    <row r="169" spans="1:10" s="35" customFormat="1" ht="8.1" customHeight="1">
      <c r="A169" s="21">
        <f t="shared" si="19"/>
        <v>123</v>
      </c>
      <c r="B169" s="65" t="s">
        <v>132</v>
      </c>
      <c r="C169" s="70" t="s">
        <v>123</v>
      </c>
      <c r="D169" s="67">
        <v>15</v>
      </c>
      <c r="E169" s="25">
        <v>0</v>
      </c>
      <c r="F169" s="26">
        <f t="shared" si="17"/>
        <v>0</v>
      </c>
      <c r="G169" s="25">
        <v>0</v>
      </c>
      <c r="H169" s="26">
        <f t="shared" si="18"/>
        <v>0</v>
      </c>
      <c r="I169" s="36"/>
      <c r="J169" s="34"/>
    </row>
    <row r="170" spans="1:10" s="35" customFormat="1" ht="8.1" customHeight="1">
      <c r="A170" s="21">
        <f t="shared" si="19"/>
        <v>124</v>
      </c>
      <c r="B170" s="32" t="s">
        <v>133</v>
      </c>
      <c r="C170" s="33" t="s">
        <v>57</v>
      </c>
      <c r="D170" s="30">
        <v>1</v>
      </c>
      <c r="E170" s="25">
        <v>0</v>
      </c>
      <c r="F170" s="26">
        <f t="shared" si="17"/>
        <v>0</v>
      </c>
      <c r="G170" s="25">
        <v>0</v>
      </c>
      <c r="H170" s="26">
        <f t="shared" si="18"/>
        <v>0</v>
      </c>
      <c r="I170" s="36"/>
      <c r="J170" s="34"/>
    </row>
    <row r="171" spans="1:10" s="35" customFormat="1" ht="8.1" customHeight="1">
      <c r="A171" s="21">
        <f t="shared" si="19"/>
        <v>125</v>
      </c>
      <c r="B171" s="101" t="s">
        <v>134</v>
      </c>
      <c r="C171" s="70" t="s">
        <v>57</v>
      </c>
      <c r="D171" s="67">
        <v>1</v>
      </c>
      <c r="E171" s="25">
        <v>0</v>
      </c>
      <c r="F171" s="26">
        <f t="shared" si="17"/>
        <v>0</v>
      </c>
      <c r="G171" s="25">
        <v>0</v>
      </c>
      <c r="H171" s="26">
        <f t="shared" si="18"/>
        <v>0</v>
      </c>
      <c r="I171" s="36"/>
      <c r="J171" s="34"/>
    </row>
    <row r="172" spans="1:10" s="35" customFormat="1" ht="8.1" customHeight="1">
      <c r="A172" s="45">
        <f t="shared" si="19"/>
        <v>126</v>
      </c>
      <c r="B172" s="86"/>
      <c r="C172" s="87"/>
      <c r="D172" s="87"/>
      <c r="E172" s="87"/>
      <c r="F172" s="88">
        <f>SUM(F167:F171)</f>
        <v>0</v>
      </c>
      <c r="G172" s="86"/>
      <c r="H172" s="88">
        <f>SUM(H167:H171)</f>
        <v>0</v>
      </c>
      <c r="I172" s="80"/>
      <c r="J172" s="80"/>
    </row>
    <row r="173" spans="1:10" s="35" customFormat="1" ht="8.1" customHeight="1">
      <c r="A173" s="50">
        <f t="shared" si="19"/>
        <v>127</v>
      </c>
      <c r="B173" s="89" t="s">
        <v>64</v>
      </c>
      <c r="C173" s="90"/>
      <c r="D173" s="91">
        <v>0</v>
      </c>
      <c r="E173" s="90" t="s">
        <v>65</v>
      </c>
      <c r="F173" s="92">
        <f>ROUND(F172*D173*0.01,1)</f>
        <v>0</v>
      </c>
      <c r="G173" s="93"/>
      <c r="H173" s="94"/>
      <c r="I173" s="80"/>
      <c r="J173" s="80"/>
    </row>
    <row r="174" spans="1:10" s="35" customFormat="1" ht="8.1" customHeight="1">
      <c r="A174" s="50">
        <f t="shared" si="19"/>
        <v>128</v>
      </c>
      <c r="B174" s="89" t="s">
        <v>66</v>
      </c>
      <c r="C174" s="90"/>
      <c r="D174" s="91">
        <v>0</v>
      </c>
      <c r="E174" s="90" t="s">
        <v>65</v>
      </c>
      <c r="F174" s="95"/>
      <c r="G174" s="93"/>
      <c r="H174" s="92">
        <f>ROUND(H172*D174*0.01,1)</f>
        <v>0</v>
      </c>
      <c r="I174" s="80"/>
      <c r="J174" s="80"/>
    </row>
    <row r="175" spans="1:10" s="35" customFormat="1" ht="8.1" customHeight="1">
      <c r="A175" s="58">
        <f t="shared" si="19"/>
        <v>129</v>
      </c>
      <c r="B175" s="96" t="s">
        <v>67</v>
      </c>
      <c r="C175" s="97"/>
      <c r="D175" s="97"/>
      <c r="E175" s="97"/>
      <c r="F175" s="98">
        <f>SUM(F172:F174)</f>
        <v>0</v>
      </c>
      <c r="G175" s="99"/>
      <c r="H175" s="98">
        <f>SUM(H172:H174)</f>
        <v>0</v>
      </c>
      <c r="I175" s="80"/>
      <c r="J175" s="80"/>
    </row>
    <row r="176" spans="1:10" ht="8.1" customHeight="1"/>
    <row r="177" spans="1:10" ht="8.1" customHeight="1"/>
    <row r="178" spans="1:10" ht="8.1" customHeight="1"/>
    <row r="179" spans="1:10" ht="8.1" customHeight="1"/>
    <row r="180" spans="1:10" ht="8.1" customHeight="1"/>
    <row r="181" spans="1:10" ht="8.1" customHeight="1"/>
    <row r="182" spans="1:10" ht="8.1" customHeight="1" thickBot="1">
      <c r="A182" s="102"/>
      <c r="B182" s="103"/>
      <c r="C182" s="103"/>
      <c r="D182" s="103"/>
      <c r="E182" s="103"/>
      <c r="F182" s="103"/>
      <c r="G182" s="103"/>
      <c r="H182" s="103"/>
    </row>
    <row r="183" spans="1:10" ht="8.1" customHeight="1" thickTop="1">
      <c r="A183" s="35"/>
    </row>
    <row r="184" spans="1:10" ht="9.9499999999999993" customHeight="1">
      <c r="A184" s="35"/>
      <c r="B184" s="104" t="s">
        <v>135</v>
      </c>
      <c r="C184" s="14"/>
      <c r="D184" s="14"/>
      <c r="E184" s="133" t="s">
        <v>10</v>
      </c>
      <c r="F184" s="133"/>
      <c r="G184" s="133" t="s">
        <v>11</v>
      </c>
      <c r="H184" s="133"/>
    </row>
    <row r="185" spans="1:10" ht="8.1" customHeight="1">
      <c r="A185" s="16" t="s">
        <v>12</v>
      </c>
      <c r="B185" s="134" t="s">
        <v>13</v>
      </c>
      <c r="C185" s="135"/>
      <c r="D185" s="136"/>
      <c r="E185" s="105"/>
      <c r="F185" s="19" t="s">
        <v>17</v>
      </c>
      <c r="G185" s="18"/>
      <c r="H185" s="19" t="s">
        <v>17</v>
      </c>
    </row>
    <row r="186" spans="1:10" ht="8.1" customHeight="1">
      <c r="A186" s="21">
        <f>(SUM(A175,1))</f>
        <v>130</v>
      </c>
      <c r="B186" s="106" t="str">
        <f>B1</f>
        <v>Elektroinstalace - silnoproudá</v>
      </c>
      <c r="C186" s="107"/>
      <c r="D186" s="108">
        <v>21</v>
      </c>
      <c r="E186" s="127">
        <f>F48</f>
        <v>0</v>
      </c>
      <c r="F186" s="128"/>
      <c r="G186" s="127">
        <f>H48</f>
        <v>0</v>
      </c>
      <c r="H186" s="128"/>
      <c r="I186" s="49"/>
      <c r="J186" s="49"/>
    </row>
    <row r="187" spans="1:10" ht="8.1" customHeight="1">
      <c r="A187" s="21">
        <f t="shared" ref="A187:A191" si="20">(SUM(A186,1))</f>
        <v>131</v>
      </c>
      <c r="B187" s="106" t="str">
        <f>B52</f>
        <v>Rozváděč R12</v>
      </c>
      <c r="C187" s="107"/>
      <c r="D187" s="108">
        <v>21</v>
      </c>
      <c r="E187" s="127">
        <f>F74</f>
        <v>0</v>
      </c>
      <c r="F187" s="128"/>
      <c r="G187" s="127">
        <f>H74</f>
        <v>0</v>
      </c>
      <c r="H187" s="128"/>
      <c r="I187" s="49"/>
      <c r="J187" s="49"/>
    </row>
    <row r="188" spans="1:10" ht="8.1" customHeight="1">
      <c r="A188" s="21">
        <f t="shared" si="20"/>
        <v>132</v>
      </c>
      <c r="B188" s="106" t="str">
        <f>B93</f>
        <v>Svítidla vč. zdrojů a předřadníků</v>
      </c>
      <c r="C188" s="107"/>
      <c r="D188" s="108">
        <v>21</v>
      </c>
      <c r="E188" s="127">
        <f>F113</f>
        <v>0</v>
      </c>
      <c r="F188" s="128"/>
      <c r="G188" s="127">
        <f>H113</f>
        <v>0</v>
      </c>
      <c r="H188" s="128"/>
      <c r="I188" s="49"/>
      <c r="J188" s="49"/>
    </row>
    <row r="189" spans="1:10" ht="8.1" customHeight="1">
      <c r="A189" s="21">
        <f t="shared" si="20"/>
        <v>133</v>
      </c>
      <c r="B189" s="106" t="str">
        <f>B117</f>
        <v>Strukturovaná kabeláž, telekomunikace, A/V, Domovní telefon</v>
      </c>
      <c r="C189" s="107"/>
      <c r="D189" s="108">
        <v>21</v>
      </c>
      <c r="E189" s="127">
        <f>F142</f>
        <v>0</v>
      </c>
      <c r="F189" s="128"/>
      <c r="G189" s="127">
        <f>H142</f>
        <v>0</v>
      </c>
      <c r="H189" s="128"/>
      <c r="I189" s="49"/>
      <c r="J189" s="49"/>
    </row>
    <row r="190" spans="1:10" ht="8.1" customHeight="1">
      <c r="A190" s="21">
        <f t="shared" si="20"/>
        <v>134</v>
      </c>
      <c r="B190" s="106" t="str">
        <f>B146</f>
        <v>Satelitní a televizní systém</v>
      </c>
      <c r="C190" s="107"/>
      <c r="D190" s="108">
        <v>21</v>
      </c>
      <c r="E190" s="127">
        <f>F157</f>
        <v>0</v>
      </c>
      <c r="F190" s="128"/>
      <c r="G190" s="127">
        <f>H157</f>
        <v>0</v>
      </c>
      <c r="H190" s="128"/>
      <c r="I190" s="49"/>
      <c r="J190" s="49"/>
    </row>
    <row r="191" spans="1:10" ht="8.1" customHeight="1">
      <c r="A191" s="21">
        <f t="shared" si="20"/>
        <v>135</v>
      </c>
      <c r="B191" s="106" t="str">
        <f>B165</f>
        <v>HZS, PD, revize</v>
      </c>
      <c r="C191" s="107"/>
      <c r="D191" s="108">
        <v>21</v>
      </c>
      <c r="E191" s="127">
        <f>F175</f>
        <v>0</v>
      </c>
      <c r="F191" s="128"/>
      <c r="G191" s="127">
        <f>H175</f>
        <v>0</v>
      </c>
      <c r="H191" s="128"/>
      <c r="I191" s="49"/>
      <c r="J191" s="49"/>
    </row>
    <row r="192" spans="1:10" ht="8.1" customHeight="1">
      <c r="A192" s="45"/>
      <c r="B192" s="46"/>
      <c r="C192" s="47"/>
      <c r="D192" s="47"/>
      <c r="E192" s="47"/>
      <c r="F192" s="48"/>
      <c r="G192" s="46"/>
      <c r="H192" s="109"/>
    </row>
    <row r="193" spans="1:11" ht="8.1" customHeight="1">
      <c r="A193" s="50"/>
      <c r="B193" s="51"/>
      <c r="C193" s="52"/>
      <c r="D193" s="53"/>
      <c r="E193" s="52"/>
      <c r="F193" s="57"/>
      <c r="G193" s="55"/>
      <c r="H193" s="56"/>
    </row>
    <row r="194" spans="1:11" ht="8.1" customHeight="1">
      <c r="A194" s="58">
        <f>(SUM(A191,1))</f>
        <v>136</v>
      </c>
      <c r="B194" s="59" t="s">
        <v>67</v>
      </c>
      <c r="C194" s="60"/>
      <c r="D194" s="60"/>
      <c r="E194" s="129">
        <f>SUM(E186:F191)</f>
        <v>0</v>
      </c>
      <c r="F194" s="130"/>
      <c r="G194" s="131">
        <f>SUM(G186:H191)</f>
        <v>0</v>
      </c>
      <c r="H194" s="130"/>
      <c r="I194" s="49"/>
      <c r="J194" s="49"/>
    </row>
    <row r="195" spans="1:11" ht="8.1" customHeight="1">
      <c r="A195" s="35"/>
    </row>
    <row r="196" spans="1:11" ht="8.1" customHeight="1">
      <c r="A196" s="35"/>
    </row>
    <row r="197" spans="1:11" s="35" customFormat="1" ht="12" customHeight="1">
      <c r="A197" s="110">
        <f>(SUM(A194,1))</f>
        <v>137</v>
      </c>
      <c r="B197" s="111" t="s">
        <v>136</v>
      </c>
      <c r="C197" s="111"/>
      <c r="D197" s="111"/>
      <c r="E197" s="132">
        <f>SUM(E194:H194)</f>
        <v>0</v>
      </c>
      <c r="F197" s="132"/>
      <c r="G197" s="112" t="s">
        <v>137</v>
      </c>
      <c r="I197" s="80"/>
      <c r="J197" s="80"/>
    </row>
    <row r="198" spans="1:11" s="35" customFormat="1" ht="8.1" customHeight="1">
      <c r="B198" s="113"/>
      <c r="I198" s="80"/>
      <c r="J198" s="80"/>
      <c r="K198" s="114"/>
    </row>
    <row r="199" spans="1:11" s="35" customFormat="1" ht="8.1" customHeight="1">
      <c r="I199" s="80"/>
      <c r="J199" s="80"/>
    </row>
    <row r="200" spans="1:11" s="35" customFormat="1" ht="9.9499999999999993" customHeight="1">
      <c r="B200" s="115">
        <f>E200+G200</f>
        <v>0</v>
      </c>
      <c r="C200" s="116"/>
      <c r="D200" s="117">
        <v>15</v>
      </c>
      <c r="E200" s="123">
        <f>SUM(SUMIF(D186:D191,D200,E186:E191),SUMIF(D186:D191,D200,G186:G191))</f>
        <v>0</v>
      </c>
      <c r="F200" s="123"/>
      <c r="G200" s="124">
        <f>CEILING(E200*D200/100,0.1)</f>
        <v>0</v>
      </c>
      <c r="H200" s="125"/>
      <c r="I200" s="80"/>
      <c r="J200" s="80"/>
    </row>
    <row r="201" spans="1:11" s="35" customFormat="1" ht="9.9499999999999993" customHeight="1">
      <c r="B201" s="118">
        <f>E201+G201</f>
        <v>0</v>
      </c>
      <c r="C201" s="116"/>
      <c r="D201" s="117">
        <v>21</v>
      </c>
      <c r="E201" s="123">
        <f>SUM(SUMIF(D186:D191,D201,E186:E191),SUMIF(D186:D191,D201,G186:G191))</f>
        <v>0</v>
      </c>
      <c r="F201" s="123"/>
      <c r="G201" s="124">
        <f>CEILING(E201*D201/100,0.1)</f>
        <v>0</v>
      </c>
      <c r="H201" s="125"/>
      <c r="I201" s="80"/>
      <c r="J201" s="80"/>
    </row>
    <row r="202" spans="1:11" s="35" customFormat="1" ht="8.1" customHeight="1">
      <c r="I202" s="80"/>
      <c r="J202" s="80"/>
    </row>
    <row r="203" spans="1:11" s="35" customFormat="1" ht="8.1" customHeight="1">
      <c r="I203" s="80"/>
      <c r="J203" s="80"/>
    </row>
    <row r="204" spans="1:11" s="35" customFormat="1" ht="12" customHeight="1">
      <c r="A204" s="110">
        <f>(SUM(A197,1))</f>
        <v>138</v>
      </c>
      <c r="B204" s="119" t="s">
        <v>138</v>
      </c>
      <c r="E204" s="126">
        <f>SUM(B200:B201)</f>
        <v>0</v>
      </c>
      <c r="F204" s="126"/>
      <c r="G204" s="120" t="s">
        <v>139</v>
      </c>
      <c r="I204" s="80"/>
      <c r="J204" s="80"/>
    </row>
    <row r="205" spans="1:11" ht="8.1" customHeight="1" thickBot="1">
      <c r="A205" s="103"/>
      <c r="B205" s="121"/>
      <c r="C205" s="103"/>
      <c r="D205" s="103"/>
      <c r="E205" s="103"/>
      <c r="F205" s="103"/>
      <c r="G205" s="103"/>
      <c r="H205" s="103"/>
      <c r="I205" s="49"/>
      <c r="J205" s="49"/>
    </row>
    <row r="206" spans="1:11" ht="8.1" customHeight="1" thickTop="1"/>
    <row r="207" spans="1:11" ht="8.1" customHeight="1"/>
    <row r="208" spans="1:11" ht="8.1" customHeight="1"/>
    <row r="209" ht="8.1" customHeight="1"/>
    <row r="210" ht="8.1" customHeight="1"/>
    <row r="211" ht="8.1" customHeight="1"/>
    <row r="212" ht="8.1" customHeight="1"/>
    <row r="213" ht="8.1" customHeight="1"/>
    <row r="214" ht="8.1" customHeight="1"/>
    <row r="215" ht="8.1" customHeight="1"/>
    <row r="216" ht="8.1" customHeight="1"/>
    <row r="217" ht="8.1" customHeight="1"/>
    <row r="218" ht="8.1" customHeight="1"/>
    <row r="219" ht="8.1" customHeight="1"/>
    <row r="220" ht="8.1" customHeight="1"/>
    <row r="221" ht="8.1" customHeight="1"/>
    <row r="222" ht="8.1" customHeight="1"/>
    <row r="223" ht="8.1" customHeight="1"/>
    <row r="224" ht="8.1" customHeight="1"/>
    <row r="225" ht="8.1" customHeight="1"/>
    <row r="226" ht="8.1" customHeight="1"/>
    <row r="227" ht="8.1" customHeight="1"/>
    <row r="228" ht="8.1" customHeight="1"/>
    <row r="229" ht="8.1" customHeight="1"/>
    <row r="230" ht="8.1" customHeight="1"/>
    <row r="231" ht="8.1" customHeight="1"/>
    <row r="232" ht="8.1" customHeight="1"/>
    <row r="233" ht="8.1" customHeight="1"/>
    <row r="234" ht="8.1" customHeight="1"/>
    <row r="235" ht="8.1" customHeight="1"/>
    <row r="236" ht="8.1" customHeight="1"/>
    <row r="237" ht="8.1" customHeight="1"/>
    <row r="238" ht="8.1" customHeight="1"/>
    <row r="239" ht="8.1" customHeight="1"/>
    <row r="240" ht="8.1" customHeight="1"/>
    <row r="241" ht="8.1" customHeight="1"/>
    <row r="242" ht="8.1" customHeight="1"/>
    <row r="243" ht="8.1" customHeight="1"/>
    <row r="244" ht="8.1" customHeight="1"/>
    <row r="245" ht="8.1" customHeight="1"/>
    <row r="246" ht="8.1" customHeight="1"/>
    <row r="247" ht="8.1" customHeight="1"/>
    <row r="248" ht="8.1" customHeight="1"/>
    <row r="249" ht="8.1" customHeight="1"/>
    <row r="250" ht="8.1" customHeight="1"/>
    <row r="251" ht="8.1" customHeight="1"/>
    <row r="252" ht="8.1" customHeight="1"/>
    <row r="253" ht="8.1" customHeight="1"/>
    <row r="254" ht="8.1" customHeight="1"/>
    <row r="255" ht="8.1" customHeight="1"/>
    <row r="256" ht="8.1" customHeight="1"/>
    <row r="257" ht="8.1" customHeight="1"/>
    <row r="258" ht="8.1" customHeight="1"/>
    <row r="259" ht="8.1" customHeight="1"/>
    <row r="260" ht="8.1" customHeight="1"/>
    <row r="261" ht="8.1" customHeight="1"/>
    <row r="262" ht="8.1" customHeight="1"/>
    <row r="263" ht="8.1" customHeight="1"/>
    <row r="264" ht="8.1" customHeight="1"/>
    <row r="265" ht="8.1" customHeight="1"/>
    <row r="266" ht="8.1" customHeight="1"/>
    <row r="267" ht="8.1" customHeight="1"/>
    <row r="268" ht="8.1" customHeight="1"/>
    <row r="269" ht="8.1" customHeight="1"/>
    <row r="270" ht="8.1" customHeight="1"/>
    <row r="271" ht="8.1" customHeight="1"/>
    <row r="272" ht="8.1" customHeight="1"/>
    <row r="273" ht="8.1" customHeight="1"/>
    <row r="274" ht="8.1" customHeight="1"/>
    <row r="275" ht="8.1" customHeight="1"/>
    <row r="276" ht="8.1" customHeight="1"/>
    <row r="277" ht="8.1" customHeight="1"/>
    <row r="278" ht="8.1" customHeight="1"/>
    <row r="279" ht="8.1" customHeight="1"/>
    <row r="280" ht="8.1" customHeight="1"/>
    <row r="281" ht="8.1" customHeight="1"/>
    <row r="282" ht="8.1" customHeight="1"/>
    <row r="283" ht="8.1" customHeight="1"/>
    <row r="284" ht="8.1" customHeight="1"/>
    <row r="285" ht="8.1" customHeight="1"/>
    <row r="286" ht="8.1" customHeight="1"/>
    <row r="287" ht="8.1" customHeight="1"/>
    <row r="288" ht="8.1" customHeight="1"/>
    <row r="289" ht="8.1" customHeight="1"/>
    <row r="290" ht="8.1" customHeight="1"/>
    <row r="291" ht="8.1" customHeight="1"/>
    <row r="292" ht="8.1" customHeight="1"/>
    <row r="293" ht="8.1" customHeight="1"/>
    <row r="294" ht="8.1" customHeight="1"/>
    <row r="295" ht="8.1" customHeight="1"/>
    <row r="296" ht="8.1" customHeight="1"/>
    <row r="297" ht="8.1" customHeight="1"/>
    <row r="298" ht="8.1" customHeight="1"/>
    <row r="299" ht="8.1" customHeight="1"/>
    <row r="300" ht="8.1" customHeight="1"/>
    <row r="301" ht="8.1" customHeight="1"/>
    <row r="302" ht="8.1" customHeight="1"/>
    <row r="303" ht="8.1" customHeight="1"/>
    <row r="304" ht="8.1" customHeight="1"/>
    <row r="305" ht="8.1" customHeight="1"/>
    <row r="306" ht="8.1" customHeight="1"/>
    <row r="307" ht="8.1" customHeight="1"/>
    <row r="308" ht="8.1" customHeight="1"/>
    <row r="309" ht="8.1" customHeight="1"/>
    <row r="310" ht="8.1" customHeight="1"/>
    <row r="311" ht="8.1" customHeight="1"/>
    <row r="312" ht="8.1" customHeight="1"/>
    <row r="313" ht="8.1" customHeight="1"/>
    <row r="314" ht="8.1" customHeight="1"/>
    <row r="315" ht="8.1" customHeight="1"/>
    <row r="316" ht="8.1" customHeight="1"/>
    <row r="317" ht="8.1" customHeight="1"/>
    <row r="318" ht="8.1" customHeight="1"/>
    <row r="319" ht="8.1" customHeight="1"/>
    <row r="320" ht="8.1" customHeight="1"/>
    <row r="321" ht="8.1" customHeight="1"/>
    <row r="322" ht="8.1" customHeight="1"/>
    <row r="323" ht="8.1" customHeight="1"/>
    <row r="324" ht="8.1" customHeight="1"/>
    <row r="325" ht="8.1" customHeight="1"/>
    <row r="326" ht="8.1" customHeight="1"/>
    <row r="327" ht="8.1" customHeight="1"/>
  </sheetData>
  <sheetProtection password="C869" sheet="1" objects="1" scenarios="1"/>
  <protectedRanges>
    <protectedRange sqref="G1:G1048576 E1:E1048576" name="Oblast1"/>
  </protectedRanges>
  <mergeCells count="35">
    <mergeCell ref="E1:F1"/>
    <mergeCell ref="G1:H1"/>
    <mergeCell ref="E52:F52"/>
    <mergeCell ref="G52:H52"/>
    <mergeCell ref="E93:F93"/>
    <mergeCell ref="G93:H93"/>
    <mergeCell ref="E187:F187"/>
    <mergeCell ref="G187:H187"/>
    <mergeCell ref="E117:F117"/>
    <mergeCell ref="G117:H117"/>
    <mergeCell ref="E146:F146"/>
    <mergeCell ref="G146:H146"/>
    <mergeCell ref="E165:F165"/>
    <mergeCell ref="G165:H165"/>
    <mergeCell ref="E184:F184"/>
    <mergeCell ref="G184:H184"/>
    <mergeCell ref="B185:D185"/>
    <mergeCell ref="E186:F186"/>
    <mergeCell ref="G186:H186"/>
    <mergeCell ref="E188:F188"/>
    <mergeCell ref="G188:H188"/>
    <mergeCell ref="E189:F189"/>
    <mergeCell ref="G189:H189"/>
    <mergeCell ref="E190:F190"/>
    <mergeCell ref="G190:H190"/>
    <mergeCell ref="E201:F201"/>
    <mergeCell ref="G201:H201"/>
    <mergeCell ref="E204:F204"/>
    <mergeCell ref="E191:F191"/>
    <mergeCell ref="G191:H191"/>
    <mergeCell ref="E194:F194"/>
    <mergeCell ref="G194:H194"/>
    <mergeCell ref="E197:F197"/>
    <mergeCell ref="E200:F200"/>
    <mergeCell ref="G200:H200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- &amp;"Arial CE,Tučné"Přestavba na požární zbrojnici se zázemím - Staré Místo č.p. 70, k.ú. Staré Místo [723754]</oddHeader>
    <oddFooter>&amp;L&amp;6Vypracoval :
Roman Hladík&amp;C&amp;6Stránka &amp;P z &amp;N&amp;R&amp;6Datum vytvoření - 29.7.2020
Datum tisku -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8</vt:i4>
      </vt:variant>
    </vt:vector>
  </HeadingPairs>
  <TitlesOfParts>
    <vt:vector size="10" baseType="lpstr">
      <vt:lpstr>Ú-V-SDH</vt:lpstr>
      <vt:lpstr>VV-SDH</vt:lpstr>
      <vt:lpstr>'VV-SDH'!Oblast_tisku</vt:lpstr>
      <vt:lpstr>'VV-SDH'!Rozpočet1</vt:lpstr>
      <vt:lpstr>'VV-SDH'!Rozpočet1_104</vt:lpstr>
      <vt:lpstr>'VV-SDH'!Rozpočet1_42</vt:lpstr>
      <vt:lpstr>'VV-SDH'!Rozpočet1_78</vt:lpstr>
      <vt:lpstr>'VV-SDH'!Rozpočet1_81</vt:lpstr>
      <vt:lpstr>'VV-SDH'!Rozpočet1_92</vt:lpstr>
      <vt:lpstr>'VV-SDH'!Rozpočet1_95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David</cp:lastModifiedBy>
  <dcterms:created xsi:type="dcterms:W3CDTF">2020-09-22T06:04:02Z</dcterms:created>
  <dcterms:modified xsi:type="dcterms:W3CDTF">2020-12-13T20:20:30Z</dcterms:modified>
</cp:coreProperties>
</file>